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S:\PRIVADO\FondosEuropeos\GestionFondosEuropeos-UA100308\2021-2027\03 FEDER 2021-27\Lista de Convocatorias\2024_2_cuatrimestre\"/>
    </mc:Choice>
  </mc:AlternateContent>
  <xr:revisionPtr revIDLastSave="0" documentId="13_ncr:1_{3EF58792-E290-460E-B481-82700B721A32}" xr6:coauthVersionLast="47" xr6:coauthVersionMax="47" xr10:uidLastSave="{00000000-0000-0000-0000-000000000000}"/>
  <bookViews>
    <workbookView xWindow="-108" yWindow="-108" windowWidth="23256" windowHeight="12456" xr2:uid="{00000000-000D-0000-FFFF-FFFF00000000}"/>
  </bookViews>
  <sheets>
    <sheet name="Convocatorias FEDER" sheetId="1" r:id="rId1"/>
    <sheet name="Tipos de acción" sheetId="6" r:id="rId2"/>
    <sheet name="NUTS" sheetId="3" r:id="rId3"/>
    <sheet name="Desplegables" sheetId="4" r:id="rId4"/>
  </sheets>
  <definedNames>
    <definedName name="_xlnm._FilterDatabase" localSheetId="0" hidden="1">'Convocatorias FEDER'!$A$1:$W$150</definedName>
    <definedName name="_xlnm.Print_Titles" localSheetId="1">'Tipos de acción'!$1:$1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0" i="1" l="1"/>
  <c r="N130" i="1" l="1"/>
  <c r="N129" i="1"/>
  <c r="N128" i="1"/>
  <c r="N127" i="1"/>
  <c r="N126" i="1"/>
  <c r="N125" i="1"/>
  <c r="N124" i="1"/>
  <c r="N123" i="1"/>
  <c r="N122" i="1"/>
  <c r="N121" i="1"/>
  <c r="N120" i="1"/>
  <c r="N119" i="1"/>
  <c r="N118" i="1"/>
  <c r="N117" i="1"/>
  <c r="N116" i="1"/>
  <c r="N115" i="1"/>
  <c r="N114" i="1"/>
  <c r="N113" i="1"/>
  <c r="N112" i="1"/>
  <c r="N111" i="1"/>
  <c r="M22" i="1"/>
  <c r="M21" i="1"/>
  <c r="M20" i="1"/>
  <c r="N110" i="1" l="1"/>
  <c r="N109" i="1" l="1"/>
  <c r="M108" i="1"/>
  <c r="N108" i="1" s="1"/>
  <c r="N107" i="1"/>
  <c r="N106" i="1"/>
  <c r="N105" i="1"/>
  <c r="N104" i="1"/>
  <c r="N103" i="1"/>
  <c r="N102" i="1"/>
  <c r="N101" i="1"/>
  <c r="N100" i="1"/>
  <c r="N99" i="1"/>
  <c r="N98" i="1"/>
  <c r="N97" i="1"/>
  <c r="N96" i="1"/>
  <c r="N95" i="1"/>
  <c r="N94" i="1"/>
  <c r="N93" i="1"/>
  <c r="N92" i="1"/>
  <c r="N91" i="1"/>
  <c r="N90" i="1"/>
  <c r="N89" i="1"/>
  <c r="N88" i="1"/>
  <c r="N87" i="1"/>
  <c r="N86" i="1"/>
  <c r="N85" i="1"/>
  <c r="N84" i="1"/>
  <c r="N83" i="1"/>
  <c r="N82" i="1"/>
  <c r="G80" i="1"/>
  <c r="G78" i="1"/>
  <c r="N76" i="1"/>
  <c r="N68" i="1"/>
  <c r="N66" i="1"/>
  <c r="N65" i="1"/>
  <c r="N64" i="1"/>
  <c r="N63" i="1"/>
  <c r="N62" i="1"/>
  <c r="N61" i="1"/>
  <c r="N60" i="1"/>
  <c r="N59" i="1"/>
  <c r="N58" i="1"/>
  <c r="N57" i="1"/>
  <c r="N56" i="1"/>
  <c r="N55" i="1"/>
  <c r="N54" i="1"/>
  <c r="N53" i="1"/>
  <c r="N52" i="1"/>
  <c r="N51" i="1"/>
  <c r="N50" i="1"/>
  <c r="N49" i="1"/>
  <c r="N48" i="1"/>
  <c r="N47" i="1"/>
  <c r="M32" i="1" l="1"/>
  <c r="M19" i="1"/>
  <c r="M18" i="1"/>
  <c r="M14" i="1"/>
  <c r="M13" i="1"/>
  <c r="M16" i="1"/>
  <c r="M12" i="1"/>
  <c r="M6" i="1"/>
  <c r="M5" i="1"/>
  <c r="M4" i="1"/>
  <c r="N15" i="1"/>
  <c r="N25" i="1"/>
  <c r="N24" i="1"/>
  <c r="N23" i="1"/>
  <c r="M8" i="1"/>
  <c r="M9" i="1"/>
  <c r="M10" i="1"/>
  <c r="M7" i="1"/>
  <c r="N35" i="1" l="1"/>
  <c r="N34" i="1"/>
  <c r="N33" i="1"/>
  <c r="N11" i="1" l="1"/>
  <c r="N31" i="1"/>
  <c r="N30" i="1"/>
  <c r="N29" i="1"/>
  <c r="N28" i="1"/>
  <c r="N3" i="1"/>
  <c r="N27" i="1"/>
  <c r="N17" i="1"/>
  <c r="E2" i="3"/>
  <c r="E3" i="3"/>
  <c r="E4" i="3"/>
  <c r="N26" i="1"/>
</calcChain>
</file>

<file path=xl/sharedStrings.xml><?xml version="1.0" encoding="utf-8"?>
<sst xmlns="http://schemas.openxmlformats.org/spreadsheetml/2006/main" count="1886" uniqueCount="493">
  <si>
    <t>Título Programa</t>
  </si>
  <si>
    <t>Descripción Convocatoria</t>
  </si>
  <si>
    <t>Prioridad</t>
  </si>
  <si>
    <t>Objetivo político</t>
  </si>
  <si>
    <t>Objetivo específico</t>
  </si>
  <si>
    <t>Tipo de solicitantes admisibles</t>
  </si>
  <si>
    <t>Denominación tipo de acción</t>
  </si>
  <si>
    <t>Código tipo de acción</t>
  </si>
  <si>
    <t>Entidad convocante (Organismo con senda financiera)</t>
  </si>
  <si>
    <t>Título Convocatoria (de licitación, ayuda, subvención)</t>
  </si>
  <si>
    <t>Fecha Inicio prevista</t>
  </si>
  <si>
    <t>Fecha Finalización prevista</t>
  </si>
  <si>
    <t>1.1</t>
  </si>
  <si>
    <t>2.6</t>
  </si>
  <si>
    <t>2.2</t>
  </si>
  <si>
    <t>1A</t>
  </si>
  <si>
    <t>Subvención</t>
  </si>
  <si>
    <t>Empresas</t>
  </si>
  <si>
    <t>1.3</t>
  </si>
  <si>
    <t>Pymes</t>
  </si>
  <si>
    <t>Licitación</t>
  </si>
  <si>
    <t>Entidades locales</t>
  </si>
  <si>
    <t>4A</t>
  </si>
  <si>
    <t>1.2</t>
  </si>
  <si>
    <t>2A</t>
  </si>
  <si>
    <t>4.2</t>
  </si>
  <si>
    <t>Dirección General de Industria, Energía y Minas</t>
  </si>
  <si>
    <t>Fomento del uso de energías renovables (nuevos gases renovables, hidrogeno, y biocombustibles avanzado) en empresas y ciudadanía</t>
  </si>
  <si>
    <t>En el ámbito empresarial se pretende establecer una línea de ayudas para el desarrollo de inversiones relacionadas con la implementación de tecnologías para generación de energía a partir de fuentes renovables que permita a los sectores económicos una mejor transición energética. Las medidas a incentivar contemplan actuaciones para la incorporación de tecnologías relacionadas con nuevos gases renovables, hidrogeno, y biocombustibles avanzado con dos líneas concretas: 1.Programa de ayudas para instalaciones de producción de gases renovables (gas sintético, e hidrógeno renovable) y biocarburantes avanzados, siempre que no tengan su origen en la biomasa de zonas boscosas. 2. No serán cofinanciables las actuaciones relacionadas con: los combustibles renovables de origen no biológico, con el biogás y con el biometano, a no ser que el input energético sean biorresiduos orgánicosurbanos ya separados o, algunos tipos de biorresiduos muy limitados como los lodos o fangos provenientes de plantas de depuración de aguas, siempre que respeten las estrategias de economía circular y los planes de gestión de residuos.</t>
  </si>
  <si>
    <t>DG de Sostenibilidad</t>
  </si>
  <si>
    <t>Ayudas a entidades locales para la implantación y mejora de la recogida selectiva de residuos, especialmente la recogida selectiva de materia organica.</t>
  </si>
  <si>
    <t xml:space="preserve">*Establecimiento de ayudas a entidades locales para la implantación y mejora de la recogida selectiva de residuos, especialmente la recogida selectiva de materia orgánica.
*Establecimiento de ayudas a entidades locales para la mejora de puntos limpios y nuevas implantaciones para la densificación de la red de puntos limpios locales para la recogida selectiva de residuos.
*Establecimiento de ayudas a entidades locales para la implantación de medidas tecnológicas para avanzar hacia el pago por generación de residuos. Estas medidas consisten en: Implantación de sistemas RFDI (identificación por radiofrecuencias), tanto en cubos de la recogida puerta a puerta, para identificar el domicilio que aporta los residuos, como en contenedores para identificar al ciudadano a la hora de aportar residuos al contenedor.
*Establecimiento de ayudas a entidades locales para la implantación del compostaje doméstico y comunitario.
</t>
  </si>
  <si>
    <t>Ayudas a entidades locales para la limpieza de vertidos ilegales de residuos de carácter puntual.</t>
  </si>
  <si>
    <t>* Establecimiento de ayudas para la limpieza de vertidos ilegales de residuos de caractar puntual  evitando la generacion de vertidos ilegales por efecto llamada, así como la retirada de residuos de amianto.</t>
  </si>
  <si>
    <t>Subvenciones para la financiación de actuaciones destinadas a mejorar y proteger los ecosistemas en áreas protegidas de alto valor natural</t>
  </si>
  <si>
    <t>Se financiarán actuaciones destinadas a la conservación de los valores naturales que motivaron la declaración de la Red Natura 2000 y otras zonas protegidas. En concreto, estas ayudas se destinarán a la ejecución de acciones directas de conservación de estos valores que motivaron la designación de un territorio como protegido.</t>
  </si>
  <si>
    <t>Consejería de Economía, Empleo y Transformación Digital</t>
  </si>
  <si>
    <t>Ayudas para la mejora de las capacidades avanzadas de las pymes comerciales</t>
  </si>
  <si>
    <t>Financiar el desarrollo de planes y proyectos de contenido tecnológico, innovador y sostenible que, presentados por las pequeñas y medianas empresas de comercio, incidan en la gestión de la actividad comercial y en su modelo de negocio, garantizando su adaptación a los nuevos hábitos de consumo, modalidades de venta, posicionamiento y distribución.</t>
  </si>
  <si>
    <t xml:space="preserve"> Ayudas al fomento del comercio a través de acciones agrupadas de dinamización comercial</t>
  </si>
  <si>
    <t>Dinamizar y promocionar el comercio extremeño y fomentar el asociacionismo comercial.</t>
  </si>
  <si>
    <t>Ayudas para mejora de la competitividad del sector artesano de Extremadura</t>
  </si>
  <si>
    <t xml:space="preserve">Las ayudas tienen por finalidad la mejora de la competitividad de la pequeña y mediana empresa artesana de Extremadura, con vistas a reforzar su crecimiento sostenible, a través de la mejora de los procesos de producción, la implementación de soluciones tecnológicas avanzadas y el incremento de la eficiencia energética. </t>
  </si>
  <si>
    <t>subvención</t>
  </si>
  <si>
    <t>Se aprueba convocatoria para la realización de proyectos de investigación industrial o de desarrollo experimental realizados en agrupaciones pformadas por empresas y por agentes públivcos del SECTI</t>
  </si>
  <si>
    <t>Se aprueba convocatoria para la realización de proyectos de investigación industrial o de desarrollo experimental realizados  por empresas de base tecnológica y startup</t>
  </si>
  <si>
    <t xml:space="preserve">Secretaría General de Ciencia, Tecnología e Innovación </t>
  </si>
  <si>
    <t>Se aprueba convocatoria para la realización de proyectos de investigación industrial o de desarrollo experimental realizados  por Pymes que no sean empresas de base tecnológica y startup</t>
  </si>
  <si>
    <t>Secretaría General de Ciencia, Tecnología e Innovación.</t>
  </si>
  <si>
    <t>Actuaciones orientadas al desarrollo y mejora de las capacidades científicas y tecnológicas de los Grupos de Investigación de Extremadura pertenecientes al Sistema Extremeño de Ciencia, Tecnología e Innovación, incluyendo la realización de proyectos de investigación</t>
  </si>
  <si>
    <t>Secretaría General de Economía, Empresa y Comercio
Consejería de Economía, Empleo y Transformación Digital</t>
  </si>
  <si>
    <t>Ayudas para la internacionalización de la empresa extremeña y la mejora de las condiciones de comercialización exterior</t>
  </si>
  <si>
    <t>Ayudar a la internacionalización de la empresa extremeña y la mejora de las condiciones de comercialización exterior, con la finalidad de facilitar a las empresas extremeñas el acceso a los mercados exteriores y fortalecer sus capacidades exportadoras así como facilitar su internacionalización
digital.</t>
  </si>
  <si>
    <t>Extremadura Avante Servicios Avanzados a Pymes S.L.U</t>
  </si>
  <si>
    <t>Ayudas para la participación agrupada en la Feria Alimentaria Barcelona</t>
  </si>
  <si>
    <t xml:space="preserve">Ayudar a reforzar la internacionalización del tejido empresarial extermeño realizando acciones de promoción, para una adecuada presencia en los mercados con el objetivo de promocionar sus productos y servicios, contribuyendo a incrementar y consolidar su </t>
  </si>
  <si>
    <t>Ayudas para la participación agrupada en la Feria Salón Gourmets</t>
  </si>
  <si>
    <t>Ayudar a reforzar la internacionalización del tejido empresarial extermeño realizando acciones de promoción, para una adecuada presencia en los mercados con el objetivo de promocionar sus productos y servicios, contribuyendo a incrementar y consolidar su presencia en los principales mercados internacionales</t>
  </si>
  <si>
    <t>Dirección General de Empresa
Consejería de Economía, Empleo y Transformación Digital</t>
  </si>
  <si>
    <t>Régimen de incentivos autonómicos a la inversión empresarial en el ámbito de la Comunidad Autónoma de Extremadura.</t>
  </si>
  <si>
    <t>Línea de ayudas, en forma de subvención directa, destinada a aquellas empresas que realicen inversiones en activos fijos en el ámbito de la Comunidad Autónoma de Extremadura que contribuyan al desarrollo industrial, la mejora de la competitividad, la transformación digital, el impulso de la innovación productiva en los ámbitos de la especialización inteligente y a la creación y mantenimiento de empleo en Extremadura.</t>
  </si>
  <si>
    <t>Ayudas para la consolidación y crecimiento de las pymes. Programa CONSOLIDAPYME.</t>
  </si>
  <si>
    <t xml:space="preserve"> Subvenciones para la innovación organizativa, de procesos, comercial y de gestión empresarial, la cual se compone de las siguientes acciones:
 	· Línea de ayudas dirigidas a la mejora de la competitividad de las empresas en procesos, certificación de normas y sistemas de calidad, big data o 4.0.
 	· Línea de ayudas dirigida a favorecer la financiación alternativa (business angels y plataformas Crowd).
 	· Línea de ayudas para participación en actividades de capacitación.</t>
  </si>
  <si>
    <t>1.2.3. Fomento de la demanda de digitalización de empresas</t>
  </si>
  <si>
    <t>Dirección General de Digitalización Regional
Consejería de Economía, Empleo y Transformación Digital</t>
  </si>
  <si>
    <t>Ayudas para la Digitalización del Ecosistema Productivo</t>
  </si>
  <si>
    <t>Ayudas para la implantación de proyectos de digitalizacion orientada empresas sector industrial.</t>
  </si>
  <si>
    <t>Ayudas para la Digitalización del Sector Servicios</t>
  </si>
  <si>
    <t>Ayudas para la implantación de proyectos de digitalizacion orientada empresas sector servicios, incluyendo proyectos de comercio electrónico.</t>
  </si>
  <si>
    <t>EX</t>
  </si>
  <si>
    <t>2.7</t>
  </si>
  <si>
    <t>Empresas, empresas individuales o autónomos, agrupaciones empresariales, coopereativas, sociedades mercantiles, comunidades de energía locales, comunidades de energías renovables y comunidades ciudadanas de energía.</t>
  </si>
  <si>
    <t>Entidades Locales</t>
  </si>
  <si>
    <t>Extremadura</t>
  </si>
  <si>
    <t>http://extremambiente.juntaex.es/index.php</t>
  </si>
  <si>
    <t>Universidad de Extremadura</t>
  </si>
  <si>
    <t>https://www.educarex.es/universidad/programa-operativo-feder.html</t>
  </si>
  <si>
    <t>Pymes del sector del comercio al por menor</t>
  </si>
  <si>
    <t>Asociaciones de comerciantes, municipios y entidades locales menores</t>
  </si>
  <si>
    <t>Pymes que se encuentren inscritas en el Registro de Artesanos y Empresas Artesanas de la Comunidad Autónoma de Extremadura.</t>
  </si>
  <si>
    <t>Pymes, Grandes empresas (en agrupación con pymes), Agentes públicos del Sistema Extremeño de Ciencia, Tecnología e Innovación</t>
  </si>
  <si>
    <t>https://doe.juntaex.es/pdfs/doe/2022/2480o/22040219.pdf</t>
  </si>
  <si>
    <t>https://doe.juntaex.es/pdfs/doe/2023/1160o/23040100.pdf</t>
  </si>
  <si>
    <t>CENTROS DE I+D</t>
  </si>
  <si>
    <t>Pymes que ejerzan una actividad económica en Extremadura</t>
  </si>
  <si>
    <t>https://doe.juntaex.es/pdfs/doe/2023/2190o/23063845.pdf</t>
  </si>
  <si>
    <t>https://doe.juntaex.es/pdfs/doe/2023/2280o/23AC0087.pdf</t>
  </si>
  <si>
    <t>Pymes, incluidos autónomos</t>
  </si>
  <si>
    <t>Empresas (PYMEs y autónomos)</t>
  </si>
  <si>
    <t>ES</t>
  </si>
  <si>
    <t>Cáceres</t>
  </si>
  <si>
    <t>ES432</t>
  </si>
  <si>
    <t>Badajoz</t>
  </si>
  <si>
    <t>ES431</t>
  </si>
  <si>
    <t>ES43</t>
  </si>
  <si>
    <t>NUTS level</t>
  </si>
  <si>
    <t>NUTS label</t>
  </si>
  <si>
    <t>NUTS Code</t>
  </si>
  <si>
    <t>Country code</t>
  </si>
  <si>
    <t>Tipos de convocatorias</t>
  </si>
  <si>
    <t>Fechas inicio y final</t>
  </si>
  <si>
    <t>Ayuda/Subvención</t>
  </si>
  <si>
    <t>2024 S1</t>
  </si>
  <si>
    <t>2024 S2</t>
  </si>
  <si>
    <t>2024 T1</t>
  </si>
  <si>
    <t>2024 T2</t>
  </si>
  <si>
    <t>2024 T3</t>
  </si>
  <si>
    <t>2024 T4</t>
  </si>
  <si>
    <t>2025 S1</t>
  </si>
  <si>
    <t>2025 S2</t>
  </si>
  <si>
    <t>2025 T1</t>
  </si>
  <si>
    <t>2025 T2</t>
  </si>
  <si>
    <t>2025 T3</t>
  </si>
  <si>
    <t>2025 T4</t>
  </si>
  <si>
    <t>2026 S1</t>
  </si>
  <si>
    <t>2026 S2</t>
  </si>
  <si>
    <t>2026 T1</t>
  </si>
  <si>
    <t>2026 T2</t>
  </si>
  <si>
    <t>2026 T3</t>
  </si>
  <si>
    <t>2026 T4</t>
  </si>
  <si>
    <t>2027 S1</t>
  </si>
  <si>
    <t>2027 S2</t>
  </si>
  <si>
    <t>2027 T1</t>
  </si>
  <si>
    <t>2027 T2</t>
  </si>
  <si>
    <t>2027 T3</t>
  </si>
  <si>
    <t>2027 T4</t>
  </si>
  <si>
    <t>2028 S1</t>
  </si>
  <si>
    <t>2028 S2</t>
  </si>
  <si>
    <t>2028 T1</t>
  </si>
  <si>
    <t>2028 T2</t>
  </si>
  <si>
    <t>2028 T3</t>
  </si>
  <si>
    <t>2028 T4</t>
  </si>
  <si>
    <t>2029 S1</t>
  </si>
  <si>
    <t>2029 S2</t>
  </si>
  <si>
    <t>2029 T1</t>
  </si>
  <si>
    <t>2029 T2</t>
  </si>
  <si>
    <t>2029 T3</t>
  </si>
  <si>
    <t>2029 T4</t>
  </si>
  <si>
    <t>EX1A101</t>
  </si>
  <si>
    <t>1.1.1. Proyectos de innovación en empresas</t>
  </si>
  <si>
    <t>EX1A102</t>
  </si>
  <si>
    <t>1.1.2. Grupos de investigación</t>
  </si>
  <si>
    <t>EX1A103</t>
  </si>
  <si>
    <t>1.1.3. Desarrollo de la capacidad de investigación científica, desarrollo tecnológico e innovación</t>
  </si>
  <si>
    <t>EX1A104</t>
  </si>
  <si>
    <t>1.1.4 Planes Desarrollo de la capacidad de investigación científica, desarrollo tecnológico e innovación</t>
  </si>
  <si>
    <t>EX1A105</t>
  </si>
  <si>
    <t>1.1.5. Gobernanza de la RIS3</t>
  </si>
  <si>
    <t>EX1A106</t>
  </si>
  <si>
    <t>1.1.6. Acciones de internacionalización del SECTI</t>
  </si>
  <si>
    <t>EX1A201</t>
  </si>
  <si>
    <t>1.2.1. Fomento de la demanda de digitalización (E-Administración)</t>
  </si>
  <si>
    <t>EX1A202</t>
  </si>
  <si>
    <t>1.2.2. Pueblos inteligentes</t>
  </si>
  <si>
    <t>EX1A203</t>
  </si>
  <si>
    <t>EX1A301</t>
  </si>
  <si>
    <t>1.3.1. Incentivos Autonómicos a la inversión empresarial</t>
  </si>
  <si>
    <t>EX1A302</t>
  </si>
  <si>
    <t xml:space="preserve">1.3.2. Modernización y mejora de la competitividad de las empresas
</t>
  </si>
  <si>
    <t>EX1A303</t>
  </si>
  <si>
    <t>1.3.3. Acciones de internacionalización de las empresas</t>
  </si>
  <si>
    <t>EX1A304</t>
  </si>
  <si>
    <t>1.3.4. Incubadoras empresas de la Estrategia Logística</t>
  </si>
  <si>
    <t>EX1B501</t>
  </si>
  <si>
    <t>1.5.1. Infraestructuras de acceso a internet</t>
  </si>
  <si>
    <t>EX2A101</t>
  </si>
  <si>
    <t>2.1.1.  Eficiencia   energética   en   edificios   e infraestructuras públicas</t>
  </si>
  <si>
    <t>EX2A102</t>
  </si>
  <si>
    <t>2.1.2. Eficiencia energética en viviendas</t>
  </si>
  <si>
    <t>EX2A103</t>
  </si>
  <si>
    <t>2.1.3. Eficiencia energética en empresas</t>
  </si>
  <si>
    <t>EX2A201</t>
  </si>
  <si>
    <t>2.2.1. Fomento del uso de energías renovables en empresas y ciudadanía</t>
  </si>
  <si>
    <t>EX2A202</t>
  </si>
  <si>
    <t>2.2.2. Fomento del uso de energías renovables en sector público</t>
  </si>
  <si>
    <t>EX2A401</t>
  </si>
  <si>
    <t>2.4.1. Prevención y gestión de riesgos</t>
  </si>
  <si>
    <t>EX2A402</t>
  </si>
  <si>
    <t>2.4.2. Actuaciones de lucha contra el cambio climático</t>
  </si>
  <si>
    <t>EX2A403</t>
  </si>
  <si>
    <t>2.4.3. Lucha contra incendios forestales</t>
  </si>
  <si>
    <t>EX2A501</t>
  </si>
  <si>
    <t>2.5.1. Provisión de agua de consumo humano</t>
  </si>
  <si>
    <t>EX2A502</t>
  </si>
  <si>
    <t>2.5.2. Tratamiento de recursos hídricos</t>
  </si>
  <si>
    <t>EX2A503</t>
  </si>
  <si>
    <t>2.5.3. Gestión del agua y conservación de los recursos hídricos</t>
  </si>
  <si>
    <t>EX2A601</t>
  </si>
  <si>
    <t>2.6.1. Economía circular y residuos</t>
  </si>
  <si>
    <t>EX2A701</t>
  </si>
  <si>
    <t>2.7.1. Protección de áreas protegidas e infraestructuras verdes</t>
  </si>
  <si>
    <t>EX2A702</t>
  </si>
  <si>
    <t>2.7.2. Medidas de calidad ambiental</t>
  </si>
  <si>
    <t>EX2A703</t>
  </si>
  <si>
    <t>2.7.3. Rehabilitación de zonas degradadas</t>
  </si>
  <si>
    <t>EX3A201</t>
  </si>
  <si>
    <t>3.2.1. Estrategia Logística</t>
  </si>
  <si>
    <t>EX3A202</t>
  </si>
  <si>
    <t>3.2.2. Actuaciones para el desarrollo del Plan Extremeño de Movilidad Sostenible (PEMS)</t>
  </si>
  <si>
    <t>EX3A203</t>
  </si>
  <si>
    <t>3.2.3. Actuaciones de mejora de la seguridad viaria, sostenibilidad y reducción de coste de viajes en carreteras</t>
  </si>
  <si>
    <t>EX4A201</t>
  </si>
  <si>
    <t>4.2.1. Infraestructuras educativas</t>
  </si>
  <si>
    <t>EX4A202</t>
  </si>
  <si>
    <t>4.2.2. Fomento de la demanda de digitalización (E-Educación)</t>
  </si>
  <si>
    <t>EX4A501</t>
  </si>
  <si>
    <t>4.5.1. Infraestructuras sanitarias</t>
  </si>
  <si>
    <t>EX4A601</t>
  </si>
  <si>
    <t>4.6.1.Infraestructuras culturales</t>
  </si>
  <si>
    <t>EX4A602</t>
  </si>
  <si>
    <t>4.6.2. Promoción turística</t>
  </si>
  <si>
    <t>Tipo de Convocatoria (Licitación, subvención/ayuda)</t>
  </si>
  <si>
    <t>Valor total estimado de convocatoria</t>
  </si>
  <si>
    <t>Importe de la ayuda UE</t>
  </si>
  <si>
    <t>URL publicación/información (poner el link de la web con la publicación)</t>
  </si>
  <si>
    <t>Localización (ES43 Extremadura, ES431 Badajoz o ES432 Cáceres)</t>
  </si>
  <si>
    <t>2.1</t>
  </si>
  <si>
    <t>Consejería de Infraestructuras, Transporte y Vivienda</t>
  </si>
  <si>
    <t>OBRAS Rehabilitación Energética de VPP</t>
  </si>
  <si>
    <t>OBRAS de Rehabilitación Energética de Viviendas de Promoción Publica</t>
  </si>
  <si>
    <t>https://contrataciondelestado.es/</t>
  </si>
  <si>
    <t>Ayudas para la implantación de proyectos de Pueblos Inteligentes</t>
  </si>
  <si>
    <t xml:space="preserve">Ayudas con las que contribuir a la puesta en marcha y ejecución de proyectos TIC de desarrollo inteligente (""Smart Cities"") por parte de entidades locales, con implantación de servicios digitales inteligentes. </t>
  </si>
  <si>
    <t>Ayuntamientos, mancomunidades y entidades locales menores</t>
  </si>
  <si>
    <t>Subvención nominativa a la Universidad de Extremadura para financiar la bibliografía científica</t>
  </si>
  <si>
    <t>UEX</t>
  </si>
  <si>
    <t>Transferencia específica a FUNDECYT-PCTEX: Gobernanza RIS3 y EDP con objeto de fortalecer el Sistema de gobernanza de la RIS3 de Extremadura 2021-2027, la eficacia de las actuaciones del Plan Regional de I+D+I y dinamizar la demanda de I+D tecnológico del tejido empresarial extremeño</t>
  </si>
  <si>
    <t>FUNDECYT-PCTEX</t>
  </si>
  <si>
    <t>https://doe.juntaex.es/ultimosdoe/mostrardoe.php?fecha=20231205&amp;t=o</t>
  </si>
  <si>
    <t xml:space="preserve">Transferencia específica a FUNDECYT-PCTEX:Internacionalización de la I+D+I. Financiará la búsqueda de socios y presentación de candidaturas a convocatorias internacionales </t>
  </si>
  <si>
    <t>Convenios firmado con diferentes Agentes SECTI para la financiación conjunta de los PPCC en diferentes áreas de I+D+I: salud, energía e hidrógeno verde, biodiversidad y agroalimentación</t>
  </si>
  <si>
    <t>UEX, CCMIJU, CICYTEX</t>
  </si>
  <si>
    <t xml:space="preserve">https://doe.juntaex.es/ultimosdoe/mostrardoe.php?fecha=20221115&amp;t=o ;  https://doe.juntaex.es/ultimosdoe/mostrardoe.php?fecha=20221116&amp;t=o; </t>
  </si>
  <si>
    <t>Servicio Extremeño Público de Empleo</t>
  </si>
  <si>
    <t>Licitación de una auditoría energética de los efificios del Sexpe para determinar un plan de inversión en los mismos con las medidas propuestas, para reducir el consumo de energía de las instalaciones, así como la mejora de la envolvente, y con la construcción de nuevos edificios eficientes energéticamente. Posteriormente, se licitarán las mejoras en los edificios propuestos.</t>
  </si>
  <si>
    <t>Dirección General de Universidad</t>
  </si>
  <si>
    <t>RESOLUCIÓN DE CONCESIÓN DIRECTA DE UNA SUBVENCIÓN PARA FINANCIAR ACTUACIONES DE INVERSIÓN EN INFRAESTRUCTURAS EN LOS CAMPUS DE LA UNIVERSIDAD PARA LA ADECUACIÓN Y MEJORA DE SUS INSTALACIONES</t>
  </si>
  <si>
    <t>Mejorar la oferta de infraestructuras de la Universidad de Extremadura, para adaptarlas las Espacio Europeo de Educación Superior.</t>
  </si>
  <si>
    <t>ES43 - Extremadura</t>
  </si>
  <si>
    <t>CONVENIO ENTRE LA CONSEJERÍA DE ECONOMÍA, CIENCIA Y AGENDA DIGITAL DE LA JUNTA DE EXTREMADURA Y LA UNIVERSIDAD DE EXTREMADURA, PARA FORMALIZAR LA CONCESIÓN DIRECTA DE UNA SUBVENCIÓN PARA FINANCIAR LA COMPRA E INSTALACIÓN DEL MOBILIARIO NECESARIO PARA LA NUEVA FACULTAD DE MEDICINA Y CIENCIAS DE LA SALUD DE BADAJOZ, FASE I.</t>
  </si>
  <si>
    <t>Instrumentalizar la colaboración entre la Junta de Extremadura y la Universidad de Extremadura, para la concesión directa de una subvención a la Universidad para la compra e instalación de mobiliario necesario para la Nueva Facultad de Medicina y Ciencias de la Salud de Badajoz, Fase I.</t>
  </si>
  <si>
    <t>ES431 - Badajoz</t>
  </si>
  <si>
    <t>https://doe.juntaex.es/pdfs/doe/2023/1180o/23062312.pdf</t>
  </si>
  <si>
    <t>OBRAS DE EJECUCIÓN DEL PROYECTO DE TELECOMUNICACIONES Y SERVICIO DE DIRECCIÓN DE OBRA Y COORDINACIÓN DE SEGURIDAD Y SALUD EN EL CONTRATO MIXTO DE OBRA Y SUMINISTRO DE EJECUCIÓN DEL PROYECTO DE TELECOMUNICACIONES DE LA NUEVA FACULTAD DE MEDICINA Y CIENCIAS DE LA SALUD DE BADAJOZ</t>
  </si>
  <si>
    <t>Dotar a la nueva Facultad de Medicina y Ciencias de la Salud de Badajoz del sistema de telecomunicaciones imprescindibles para su funcionamiento. Este sistema permitirá a los usuarios el acceso a tecnologías de última generación con el fin de apoyar y agilizar los trabajos de investigación, docencia y gestión que desarrollará la Facultad.</t>
  </si>
  <si>
    <t>Empresas privadas</t>
  </si>
  <si>
    <t>CONSTRUCCIÓN DE LA SEGUNDA FASE DE LA FACULTAD DE MEDICINA Y CIENCIAS DE LA SALUD DE BADAJOZ</t>
  </si>
  <si>
    <t>Continuar con la construcción de la Segunda Fase de la Facultad
de Medicina y Ciencias de la Salud, para finalizar la ejecución de la obra, ya que se planteó en dos fases y la primera fase fue financiada con cargo al Programa Operativo 2014-2020.</t>
  </si>
  <si>
    <t>PLAN DE ACTUACIONES EN RESIDENCIAS UNIVERSITARIAS</t>
  </si>
  <si>
    <t xml:space="preserve">Realizar actuaciones de mejora de la eficiencia energética, mejora de la habitabilidad de sus edificios e instalaciones para mejorar las condiciones de estudio de las personas residentes. </t>
  </si>
  <si>
    <t>http://residencias.educarex.es/</t>
  </si>
  <si>
    <t>Contrato de servicios para la evolución y mejora continua del Punto Único de Acceso a la Información de la Junta de Extremadura</t>
  </si>
  <si>
    <t>SISTEMA DINÁMICO DE ADQUISICIÓN DE SERVICIOS DIRIGIDOS AL DESARROLLO DE LA ADMINISTRACIÓN ELECTRÓNICA, DEL SISTEMA ESTATAL DE CONTRATACIÓN CENTRALIZADA</t>
  </si>
  <si>
    <t>Empresas Tecnológicas con experiencia en proyectos de implantación, desarrollo y/o mantenimiento de portales soportados en Liferay 
150 caracteres</t>
  </si>
  <si>
    <t>https://contrataciondelestado.es/wps/poc?uri=deeplink:detalle_licitacion&amp;idEvl=v0unKdWXTsH9pbnDwlaUlg%3D%3D</t>
  </si>
  <si>
    <t>Dirección General Función Pública</t>
  </si>
  <si>
    <t>Secretaría General de Educación y Formación Profesional de la  Consejería de Educación, Ciencia y Formación Profesional.</t>
  </si>
  <si>
    <t>Contratación de servicios de una biblioteca digital que cuente con una plataforma de préstamo digital.
Contratación de contenidos digitales.</t>
  </si>
  <si>
    <t>Contratación del servicio de plataformas web, aplicaciones móviles y herramientas necesarias para que permitan el préstamo digital y los clubes de lectura de la biblioteca digital librarium.</t>
  </si>
  <si>
    <t>Subvenciones para la financiación de actuaciones destinadas al fomento de la infraestructura verde, desfragmentación, restauración ecológica y conectividad en áreas de alto valor natural</t>
  </si>
  <si>
    <t>Se financiarán subvenciones destinadas a la implementación de la infraestructura verde, fomento de la desfragmentación y conectividad en áreas de alto valor natural</t>
  </si>
  <si>
    <t>2.4</t>
  </si>
  <si>
    <t>Secretaría General de Interior, Emergencias y Protección Civil
Consejería de Presidencia, Interior y Diálogo Social</t>
  </si>
  <si>
    <t>Licitación de contratos de servicios y suministros</t>
  </si>
  <si>
    <t xml:space="preserve">Desarrollo, implementación, actualización, gestión operacional y mantenimiento de las redes automáticas de alerta temprana para la detección de alertas ante los diferentes riesgos naturales, estableciendo y garantizando el funcionamiento de una red de sensores, comunicaciones y plataforma de gestión que, integrados en un único sistema, permita monitorizar en tiempo real los eventos naturales peligrosos, así como realizar los trabajos necesarios para la gestión operacional de estas redes y de los diversos aspectos relacionados con la planificación y gestión de las emergencias derivadas de estos riesgos naturales. </t>
  </si>
  <si>
    <t xml:space="preserve">Desarrollo, implementación, actualización, gestión operacional y mantenimiento de las redes automáticas de alerta temprana para la detección de alertas ante los diferentes riesgos tecnológicos, estableciendo y garantizando el funcionamiento de una red de sensores, comunicaciones y plataforma de gestión que, integrados en un único sistema, permita monitorizar en tiempo real aquellas situaciones derivadas de riesgos químicos, transporte de mercancías peligrosas, radioactividad…etc., así como realizar los trabajos necesarios para la gestión operacional de estas redes y de los diversos aspectos relacionados con la planificación y gestión de las emergencias derivadas de estos riesgos tecnológicos. </t>
  </si>
  <si>
    <t>Convenios</t>
  </si>
  <si>
    <t xml:space="preserve">Convenio interadministrativo , servicio de apoyo a la investigación, laboratorio de radiactividad ambiental (LARUEX) para la modificación, revisión y mantenimiento de la red Spida en Extremadura. </t>
  </si>
  <si>
    <t>LICITACIÓN</t>
  </si>
  <si>
    <t>Junta de Extremadura</t>
  </si>
  <si>
    <t>Comunidad Autónoma de Extremadura</t>
  </si>
  <si>
    <t>No se dispone</t>
  </si>
  <si>
    <t>30/06/2025
(A la finalizacion de las convocatorias MRR)</t>
  </si>
  <si>
    <t xml:space="preserve">2.7.3 </t>
  </si>
  <si>
    <t>Rehabilitacion de zonas degadadas</t>
  </si>
  <si>
    <t>2.7.1.</t>
  </si>
  <si>
    <t>Infraestructura verde, desfragmentación, restauración ecológica y conectividad en áreas de alto valor natural</t>
  </si>
  <si>
    <t>Mejora y protección de ecosistemas en áreas de alto valor natural</t>
  </si>
  <si>
    <t>Ayudas a la eficiencia energética para el ahorro del consumo de energía en la administración local</t>
  </si>
  <si>
    <t xml:space="preserve">Línea de ayuda que fomente la realización de medidas de eficiencia energética en edificios existentes de la administración pública local de Extremadura, de forma que se consiga que los edificios e infraestructuras públicas sean más eficientes energéticamente y reducir la emisiones de gases de efecto invernaderos, priorizando aquellas actuaciones que sean integrales o de mayor impacto
Las actuaciones tendrán que conseguir y justificar una reducción en el consumo de energía primaria no renovable del 30 % con respecto a la situación de partida, lo que se justificará con el certificado de eficiencia energética del edificio existente en el estado actual y el certificado de eficiencia energética del edificio tras la reforma. 
Estas actuaciones podrán concederse en régimen de concesión directa mediante convocatoria abierta que permita a los sectores económicos una mejor transición energética. </t>
  </si>
  <si>
    <t>Entidades locales.</t>
  </si>
  <si>
    <t xml:space="preserve">Ayudas a la eficiencia energética para el ahorro del consumo de energía en empresas
</t>
  </si>
  <si>
    <t>Línea de ayudas que fomente la realización de medidas de eficiencia energética en el parque mobiliario y productivo existente en el sector industrial, de servicios, de agricultura y/o ganadería, de forma que permitan a dichos sectores, tras la ejecución de las medidas a adoptar, ser más eficientes energéticamente y reducir la emisiones de gases de efecto invernaderos, priorizando aquellas actuaciones que sean integrales o de mayor impacto.  
La financiación de las medidas a ejecutar estará condicionada a la realización de una auditoria previa que justifique la eficiencia de las medidas y una valoración de los resultados previstos, de forma que serán subvencionables aquellos proyectos que, en su conjunto, consigan un ahorro de energía primaria no renovable igual o superior al 30% con respecto a la situación de partida con las medidas a subvencionar.  Tras la ejecución de las medidas los resultados obtenidos serán justificados o certificados en su caso. 
Estas actuaciones podrán concederse en régimen de concesión directa mediante convocatoria abierta</t>
  </si>
  <si>
    <t>Empresas, empresas individuales o autónomos, agrupaciones empresariales, cooperativas, comunidades de bienes, comunidades de energías renovables, comunidades ciudadanas de energía, así como cualquier tipo de asociación o agrupaciones con o sin ánimo de lucro</t>
  </si>
  <si>
    <t>Ayudas para la integración de energías renovables en el autoconsumo y la economía verde para empresas</t>
  </si>
  <si>
    <t>Línea de ayudas para el desarrollo de inversiones relacionadas con la implementación de tecnologías para generación de energía a partir de fuentes renovables que permita al tejido empresaria, tanto del sector industrial, de servicios como de la agricultura y/o ganadería, una participación activa en la transición energética en Extremadura, fomentando el despliegue de las instalaciones destinadas al autoconsumo, el desarrollo del almacenamiento y el suministro compartido mediante energías de origen renovables por agrupaciones de consumidores mediante comunidades energéticas en sus distintas versiones. 
Serán elegibles aquellas instalaciones de producción de energía mediante fuentes renovables cuya producción sea igual o superior al 30 % de la energía final de la instalación de autoconsumo o suministro compartido a suministrar. 
Las medias a incentivar  podrán contemplar actuaciones de generación eléctrica, de renovables térmicas para calefacción y/o refrigeración, para el aprovechamiento de calores residuales, de incorporación de nuevas tecnologías de generación como el hidrógeno verde. 
Estas actuaciones podrán concederse en régimen de concesión directa mediante convocatoria abierta</t>
  </si>
  <si>
    <t>Ayudas para la integración de energías renovables en el autoconsumo y la economía verde para la ciudadanía</t>
  </si>
  <si>
    <t>Línea de ayudas para el desarrollo de inversiones relacionadas con la implementación de tecnologías para generación de energía a partir de fuentes renovables en el sector residencial colectivo o edificios de vivienda unifamiliar en Extremadura que permita una participación de la ciudadanía en la transición energética de la región, fomentando el despliegue en los edificios e infraestructuras públicas el uso de dichas fuentes de energías destinadas al autoconsumo, al desarrollo del almacenamiento y al suministro compartido mediante energías de origen renovables por agrupaciones de consumidores mediante comunidades energéticas en sus distintas versiones donde participen. Serán elegibles aquellas instalaciones de producción de energía mediante fuentes renovables cuya producción sea igual o superior al 30 % de la energía final de la instalación de autoconsumo o suministro compartido a suministrar. 
Estas actuaciones podrán concederse en régimen de concesión directa mediante convocatoria abierta</t>
  </si>
  <si>
    <t xml:space="preserve">Comunidades de propietarios, personas físicas, comunidades de energías renovables y comunidades ciudadanas de energía </t>
  </si>
  <si>
    <t>Ayudas para la integración de energías renovables en el autoconsumo y la economía verde para las entidades locales</t>
  </si>
  <si>
    <t>Línea de ayudas para el desarrollo de inversiones relacionadas con la implementación de tecnologías para generación de energía a partir de fuentes renovables que permita a la administración local de Extremadura una participación activa en la transición energética de la región, fomentando el despliegue en los edificios e infraestructuras públicas el uso de dichas fuentes de energías destinadas al autoconsumo, al desarrollo del almacenamiento y las agrupaciones de consumidores mediante comunidades energéticas en sus distintas versiones donde participen como representante en su caso. Serán elegibles aquellas instalaciones de producción de energía mediante fuentes renovables cuya producción sea igual o superior al 30 % de la energía final de la instalación de autoconsumo o suministro compartido.
Estas actuaciones podrán concederse en régimen de concesión directa mediante convocatoria abierta</t>
  </si>
  <si>
    <t xml:space="preserve">Consejeria de Educacion, Ciencia y Formacion Profesional. </t>
  </si>
  <si>
    <t>Subvención.</t>
  </si>
  <si>
    <t>Concesión de subvenciones para la realización de obras de eficiencia energética en edificios e infraestructuras vinculados a la prestación de servicios educativos, destinadas a Entidades Locales de Extremadura.</t>
  </si>
  <si>
    <t>2025 1T</t>
  </si>
  <si>
    <t>2027 2S</t>
  </si>
  <si>
    <t>Pendiente</t>
  </si>
  <si>
    <t xml:space="preserve">Contrato de servicios  </t>
  </si>
  <si>
    <t>CONTRATACIÓN DEL SERVICIO DE DIGITALIZACIÓN DE EXPEDIENTES DEL INVENTARIO DEL PATRIMONIO DE LA COMUNIDAD AUTÓNOMA DE EXTREMADURA</t>
  </si>
  <si>
    <t>Empresas de Digitalización, Gestión Documental y Servicios TIC con experiencia en proyectos</t>
  </si>
  <si>
    <t>Subvención  en régimen de convocatoria abierta</t>
  </si>
  <si>
    <t>https://doe.juntaex.es/pdfs/doe/2023/10o/22040213.pdf</t>
  </si>
  <si>
    <t>Convenio</t>
  </si>
  <si>
    <t>Despliegue de soportes de apoyo para el sector exportador extremeño para el periodo 2023-2026</t>
  </si>
  <si>
    <t>Despliegue de los soportes de apoyo para el sector exportador extremeño para el periodo 2023-2026 , en el marco de las políticas públicas en materia de internacionalización de la economía extremeña, fijando los objetivos a conseguir, definiendo las actividades a desarrollar y determinando los recursos técnicos y humanos a asignar, así como estableciendo los elementos de seguimiento y evaluación.</t>
  </si>
  <si>
    <t>https://doe.juntaex.es/pdfs/doe/2023/1070o/23062150.pdf</t>
  </si>
  <si>
    <t>Subvención, a través de la recepción una ayuda en especie, en régimen de concurrencia competitiva</t>
  </si>
  <si>
    <t>Ayudas  para la participación agrupada en la feria Fruit Attraction, para el ejercicio 2023</t>
  </si>
  <si>
    <t>20/07/203</t>
  </si>
  <si>
    <t>https://doe.juntaex.es/pdfs/doe/2023/1380o/23AC0034.pdf</t>
  </si>
  <si>
    <t>Ayudas para la participación agrupada en la feria Natexpo París, para el ejercicio 2023</t>
  </si>
  <si>
    <t>https://doe.juntaex.es/pdfs/doe/2023/1420o/23AC0038.pdf</t>
  </si>
  <si>
    <t>Ayudas para la participación agrupada en la feria Decor Hotel Lisboa, para el ejercicio 2023</t>
  </si>
  <si>
    <t>https://doe.juntaex.es/pdfs/doe/2023/1420o/23AC0037.pdf</t>
  </si>
  <si>
    <t>Ayudas  para la participación agrupada en la feria Artigiano
in Fiera, para el ejercicio 2023</t>
  </si>
  <si>
    <t>02/082023</t>
  </si>
  <si>
    <t>https://doe.juntaex.es/pdfs/doe/2023/1470o/23AC0046.pdf</t>
  </si>
  <si>
    <t>Ayudas para la participación agrupada en la Misión Comercial Directa a Dubai, para el ejercicio 2023.</t>
  </si>
  <si>
    <t>https://doe.juntaex.es/pdfs/doe/2023/1420o/23AC0036.pdf</t>
  </si>
  <si>
    <t>Ayudas para la participación agrupada en Misión Comercial
Directa a Cuba, para el ejercicio 2023.</t>
  </si>
  <si>
    <t>https://doe.juntaex.es/pdfs/doe/2023/1470o/23AC0043.pdf</t>
  </si>
  <si>
    <t>Ayudas para la participación agrupada en la Misión Comercial Directa a Filipinas, para el ejercicio 2023</t>
  </si>
  <si>
    <t>https://doe.juntaex.es/pdfs/doe/2023/1470o/23AC0044.pdf</t>
  </si>
  <si>
    <t>Ayudas para la participación agrupada en Misión Comercial Directa a México, para el ejercicio 2023</t>
  </si>
  <si>
    <t>https://doe.juntaex.es/pdfs/doe/2023/1470o/23AC0045.pdf</t>
  </si>
  <si>
    <t>Ayudas para la participación agrupada en la feria Gulfood, para el ejercicio 2024.</t>
  </si>
  <si>
    <t>https://doe.juntaex.es/pdfs/doe/2023/1510o/23AC0052.pdf</t>
  </si>
  <si>
    <t>https://doe.juntaex.es/pdfs/doe/2023/2480o/23AC0094.pdf</t>
  </si>
  <si>
    <t>Ayudas  para la participación agrupada en Misión Comercial
Directa a Japón, para el ejercicio 2024</t>
  </si>
  <si>
    <t>https://doe.juntaex.es/pdfs/doe/2024/90o/24AC0005.pdf</t>
  </si>
  <si>
    <t>Ayudas por Extremadura Avante Servicios Avanzados a Pymes, SLU, para la participación agrupada en la Feria CIBUS Parma, para el ejercicio 2024</t>
  </si>
  <si>
    <t>https://doe.juntaex.es/pdfs/doe/2024/650o/24AC0029.pdf</t>
  </si>
  <si>
    <t>Ayudas para la participación agrupada en la feria Sial China,
para el ejercicio 2024</t>
  </si>
  <si>
    <t>https://doe.juntaex.es/pdfs/doe/2024/490o/24AC0017.pdf</t>
  </si>
  <si>
    <t>ayudas para la participación agrupada en la Misión Comercial Directa a Alemania, para el ejercicio 2024.</t>
  </si>
  <si>
    <t>https://doe.juntaex.es/pdfs/doe/2024/780o/24061342.pdf</t>
  </si>
  <si>
    <t>Ayudas para la participación agrupada en la feria Seúl Food &amp; Hotel, para el ejercicio 2024</t>
  </si>
  <si>
    <t>https://doe.juntaex.es/pdfs/doe/2024/700o/24AC0031.pdf</t>
  </si>
  <si>
    <t>inversiones para la implementación de tecnologías para generación de energía a partir de fuentes renovables que permita a la administración regional de Extremadura una participación activa en la transición energética de la región</t>
  </si>
  <si>
    <t>Actuaciones en los edificios administrativos que incorporen energías renovables y compartiendo las recomendaciones y buenas prácticas de forma pública. 
1. Implementación de las siguientes tecnologías renovables:
 	- Calderas de biomasa térmica.
 	- Solar térmica.
 	- Solar fotovoltaica.
 	- Geotermia.
 	- Aerotermia e hidrotermia.
 	- Eólica.
De forma adicional en paralelo al desarrollo de dichas actuaciones, se promorverán:
2. Estudios de viabilidad, de mercado y de oportunidad en vías de poder determinar la administración regional las prioridades y tipo de ayudas precisas para desarrollar las estrategias de impulso.
3. Campañas difusión y concienciación del uso de las EERR a las empresas y ciudadanía, así como el desarrollo y organización de acciones de gobernanza, tales como conferencias, jornadas, mesas, etc. con el sector. 
4. Apoyo a acciones promovidas por la mesa del Autoconsumo de Extremadura, proyectos piloto, así como la participación en convenios de colaboración con la universidad, empresas privadas u otros agentes del sector activos en el desarrollo de la transición energética sostenible en Extremadura
5. Simplificación de trámites en los procesos vinculados a la gestión de la demanda y la integración de energías renovables. 
6. Proyectos piloto de gestión de la demanda, almacenamiento y flexibilidad: Se trata del fomento y el desarrollo de proyectos piloto de gestión de la demanda y almacenamiento, nuevas figuras que puedan participar de ella y de su aplicación, entre otros, en los mercados locales de energía. 
7. Fomento y desarrollo del autoconsumo con renovables, la generación distribuida, las Comunidades energéticas locales, las Comunidades de energías renovables, la Comunidad ciudadana de energía y adaptación de redes eléctricas para la integración de renovables; y realización de proyectos pilotos de estas figuras jurídicas y tecnologías en las instalaciones de la administración regional, por su papel ejemplarizante hacia la ciudadanía, así como también la contratación pública de energías renovables.
El tipo de gestión que se va a llevar a cabo será a través de contratación pública.</t>
  </si>
  <si>
    <t>Sector Público Regional</t>
  </si>
  <si>
    <t>https://www.juntaex.es/w/3352</t>
  </si>
  <si>
    <t>https://www.juntaex.es/w/5512</t>
  </si>
  <si>
    <t>https://www.juntaex.es/w/0628722</t>
  </si>
  <si>
    <t>4B</t>
  </si>
  <si>
    <t>4.6</t>
  </si>
  <si>
    <t>4.6.1 Infraestructura Culturales</t>
  </si>
  <si>
    <t>Consejería de Cultura, Turismo, Jóvenes y Deportes</t>
  </si>
  <si>
    <t>Concurso de proyectos con intervención de jurado, redacción de proyectos, dirección facultativa y coordinación de S y Salud</t>
  </si>
  <si>
    <t>Bases del concurso de proyectos, con intervención de jurado para redacción de proyectos básico y de ejecución, dirección facultativa completa y coordinación de Seguridad y Salud en Fase de ejecución de obras para la consturcción de un museo en en Cáceres para albergar la conlección Helena Folch Rusiñol y la ordenación de su entorno. Expte: PSS/2022/0000069458</t>
  </si>
  <si>
    <t>ES432- Cáceres</t>
  </si>
  <si>
    <t>https://contrataciondelestado.es/wps/poc?uri=deeplink%3Adetalle_licitacion&amp;idEvl=Q0CSwG8Pg916nTs9LZ9RhQ%3D%3D</t>
  </si>
  <si>
    <t>Contrato de suministro para la adquisición e instalación de estores en las salas de los edificios del Archivo General de Extremadura</t>
  </si>
  <si>
    <t>Dotar de una mayor protección solar y confort lumínico a los dos edificios, principal y administrativo, que conforman el Archivo General, mediante la instalación de sistemas de estores. Se busca alcanzar un doble objetivo: • Implantar medidas de mejora para la eficiencia energética de ambos edificios, para reducir costes de mantenimiento y mejorar el confort del personal que trabaja en el centro y de los usuarios externos que acceden al edificio.</t>
  </si>
  <si>
    <t>• Preservar el carácter, los valores y la integridad de la documentación contenida, al reducir el impacto en la fluctuación de los valores de humedad relativa y temperaturas extremas,</t>
  </si>
  <si>
    <t>así como las radiaciones que provocan decoloración, oscurecimiento, agrietamiento y desintegración progresiva de los materiales orgánicos, especialmente de los químicamente</t>
  </si>
  <si>
    <t>inestables, afectando a la conservación de la documentación contenida en el archivo.</t>
  </si>
  <si>
    <t xml:space="preserve">Contrato de obras de instalación fotovoltaica para autoconsumo en el Archivo General de Extremadura en Mérida </t>
  </si>
  <si>
    <t>Estas actuaciones están encaminadas a incentivar y promover el ahorro energético, racionalización, control y reducción de los consumos energéticos y el aprovechamiento de las energías renovables en los edificios de Archivos</t>
  </si>
  <si>
    <t>Contrato de obras de instalación fotovoltaica para autoconsumo en las Bibliotecas Públicas del Estado de Extremadura</t>
  </si>
  <si>
    <t>Estas actuaciones están encaminadas a incentivar y promover el ahorro energético, racionalización, control y reducción de los consumos energéticos y el aprovechamiento de las energías renovables en los edificios de Bibliotecas</t>
  </si>
  <si>
    <t xml:space="preserve">Empresas </t>
  </si>
  <si>
    <t xml:space="preserve">Contrato de obras de mejora de la eficiencia energética mediante la sustitución de la instalación de la climatización de  la Biblioteca de Extremadura en Badajoz </t>
  </si>
  <si>
    <t>Contrato de Obras de restauración de la cubierta de la Iglesia de San Blas en Salvatierra de los Barros</t>
  </si>
  <si>
    <t>Acometer medidas para la revalorización protección del Patrimonio de los bienes inmuebles.nes inmateriales, las etnográficas,</t>
  </si>
  <si>
    <t>https://contrataciondelestado.es/wps/poc?uri=deeplink%3Adetalle_licitacion&amp;idEvl=UMAkmQhKK1Hua%2Fi14w%2FPLA%3D%3D</t>
  </si>
  <si>
    <t>Se plantean intervenciones concretas en los inmuebles religiosos, civiles y dentro de un Plan establecido en la Dirección General de Bibliotecas, Archivos y Patrimonio Cultural,de acuerdo con las decisiones tomadas en la Comisión Mixta Iglesia Católica-Junta de Extremadura</t>
  </si>
  <si>
    <t>Contrato de obras de restauración de la Iglesia Parroquial de Ntra. Sra. del Olmo, en Aldeanueva del Camino</t>
  </si>
  <si>
    <t>ES432 - Cáceres</t>
  </si>
  <si>
    <t>Contrato de obras de restauración de restauración de la Capilla del Carmen de Los Mártires de Talarrubias</t>
  </si>
  <si>
    <t>4.6.1. Infraestructuras culturales</t>
  </si>
  <si>
    <t>Contrato de Servicios  para conservación y restauración de bienes culturales Sepulcro Nuestra Señora de Tentudía en Calera de León</t>
  </si>
  <si>
    <t>Restauración y conservación de bienes muebles del Patrimonio Cultural</t>
  </si>
  <si>
    <t>Contrato de Servicios para conservación y restauración de bienes culturales, pinturas murales Iglesia de Santiago Apóstol Llerena</t>
  </si>
  <si>
    <t>Contrato de Servicios para conservación y restauración de bienes culturales, retablo Iglesia de San Esteban de Plasencia</t>
  </si>
  <si>
    <t>Contrato de Servicios para conservación y restauración de bienes culturales, retablo Iglesia de San Miguel de Solana de Cabañas</t>
  </si>
  <si>
    <t>Contrato de Servicios para conservación y restauración de bienes culturales, consolidación/restauración Retablo Iglesia Purísima Concepción de Valencia del Mombuey</t>
  </si>
  <si>
    <t>ES431-Badajoz</t>
  </si>
  <si>
    <t>EX4B602</t>
  </si>
  <si>
    <t>Espacios publicos y elaboración Planes de Medios FIO 2024</t>
  </si>
  <si>
    <t>Contratación de campaña de publicidad para FERIA ITERNACIONAL DE TURISMO ORNITOLÓGICO 2024.</t>
  </si>
  <si>
    <t>2023 T4</t>
  </si>
  <si>
    <t>Promoción de Extremadura en la revista “Planes Plasencia y Norte de Extremadura” y en la web “PLANVE la guía de ocio de Extremadura 2024”</t>
  </si>
  <si>
    <t>Acción promocional del destino Extremadura en dos medios de comunicación</t>
  </si>
  <si>
    <t>Promoción de Extremadura en NATIONAL GEOGRAPHIC</t>
  </si>
  <si>
    <t>Acción promocional del destino Extremadura en un medio de comunicación</t>
  </si>
  <si>
    <t>Servicios de Estrategia, Desarrollo y Aplicación de la Marca Turística de Extremadura en Campañas de Promoción</t>
  </si>
  <si>
    <t>Implantación de la marca turística de Extremadura</t>
  </si>
  <si>
    <t>Organización de un viaje de prensa con medios internacionales en Extremadura</t>
  </si>
  <si>
    <t>Acción de promoción turística de Extremadura en diferentes medios de comunicación internacioales</t>
  </si>
  <si>
    <t>Servicios para la producción, reallización y publicación del Podcast "El Placer de Viajar"</t>
  </si>
  <si>
    <t>Acción promocional del destino Extremadura en medio digital</t>
  </si>
  <si>
    <t>Promoción de Banderas azules en Extremadura</t>
  </si>
  <si>
    <t>Promoción de las 9 zonas de baño con Bandera Azul en Extremadura en la cadena de radio ONDACERO</t>
  </si>
  <si>
    <t>Servicio de Adquisición de espacios publicitarios y elaboración de Planes de Medios para la promoción del Destino Extremadura 2024</t>
  </si>
  <si>
    <t>Campaña de publicidad en radio, prensa escrita, prensa digital y redes sociales.Ambito regional y Nacional. Presencia en Portugal</t>
  </si>
  <si>
    <t>Patrocinio Documental Caminos Naturales de España: Diario de una Ciclista III</t>
  </si>
  <si>
    <r>
      <t>“Caminos naturales: Diario de una ciclista” es una serie documental de 13 episodios de 30 minutos de duración sobre los</t>
    </r>
    <r>
      <rPr>
        <b/>
        <sz val="10"/>
        <color theme="1"/>
        <rFont val="Calibri"/>
        <family val="2"/>
      </rPr>
      <t xml:space="preserve"> </t>
    </r>
    <r>
      <rPr>
        <sz val="10"/>
        <color theme="1"/>
        <rFont val="Calibri"/>
        <family val="2"/>
      </rPr>
      <t>caminos naturales que</t>
    </r>
    <r>
      <rPr>
        <b/>
        <sz val="10"/>
        <color theme="1"/>
        <rFont val="Calibri"/>
        <family val="2"/>
      </rPr>
      <t xml:space="preserve"> </t>
    </r>
    <r>
      <rPr>
        <sz val="10"/>
        <color theme="1"/>
        <rFont val="Calibri"/>
        <family val="2"/>
      </rPr>
      <t>recorren casi 10.600 kilómetros a lo largo de toda la geografía española. A través de un viaje en bicicleta, se explora la diversidad de paisajes naturales, mientras se descubre la riqueza cultural, histórica y gastronómica de cada región. Esta serie documental captura la emoción y la aventura del cicloturismo, así como la conexión con la naturaleza en cada destino</t>
    </r>
  </si>
  <si>
    <t>Patrocinio de la Feria de Turismo ONDA CERO</t>
  </si>
  <si>
    <t>Contrato privado de patrocinio de Extremadura como destino turístico, en la FERIA DE TURISMO en ONDA CERO</t>
  </si>
  <si>
    <t>Encargo a la empresa pública FEVAL, para la realización de trabajos en FIO 2024</t>
  </si>
  <si>
    <t>Organización y celebración de FIO 2024</t>
  </si>
  <si>
    <t>Encargos a Medios Propios</t>
  </si>
  <si>
    <t>Servicios relativos a la participación de la CCAA de Extremadura en Ferias de Turismo 2024</t>
  </si>
  <si>
    <t>LOTE I: Servicio de diseño de imagen, construcción y montaje del stand para la participación de Extremadura en FITUR 2024, y su posterior adaptación en otras ferias de turismo. LOTE II: Servicio de dotación de personal de información turística para FITUR y otras ferias de turismo durante 2024. LOTE III: Servicios de organización y coordinación de actividades profesionales del stand de Extremadura en FITUR 2024. LOTE IV: Servicio de agencia de comunicación y adquisición de espacios publicitarios para las campañas promocionales de la presencia de Extremadura en la Feria Internacional de Turismo FITUR 2024.</t>
  </si>
  <si>
    <t>Contratación por exclusividad</t>
  </si>
  <si>
    <t xml:space="preserve">Alquiler espacio expo. y servicios obligatorios Extremadura en FITUR 2024 </t>
  </si>
  <si>
    <t>Contratación de espacio en IFEMA y servicios necesarios para la  presencia de Extremadura en FITUR 2024</t>
  </si>
  <si>
    <t>IFEMA, INSTITUCIÓN FERIAL</t>
  </si>
  <si>
    <t xml:space="preserve">Alquiler espacio expo. y servicios obligatorios Extremadura en NAVARTUR 2024 </t>
  </si>
  <si>
    <t>Contratación de espacio expositivo y servicios necesarios para la  presencia de Extremadura en NAVARTUR 2024</t>
  </si>
  <si>
    <t>Alquiler espacio expositivo para la participación de la Junta de Extremadura en la Feria Expovacaciones 2024</t>
  </si>
  <si>
    <t>Contratación de espacio expositivo y servicios necesarios para la  presencia de Extremadura en EXPOVACACIONES 2024</t>
  </si>
  <si>
    <t>Alquiler espacio expositivo para la participación de la Junta de Extremadura en la Feria B Travel de Barcelona 2024</t>
  </si>
  <si>
    <t>Contratación de espacio expositivo y servicios necesarios para la  presencia de Extremadura en B Travel 2024</t>
  </si>
  <si>
    <t>Fira Internacional de Barcelona</t>
  </si>
  <si>
    <t>Alquiler espacio expositivo para la participación de la Junta de Extremadura en la Feria Internacional de Turismo de Interior 2024</t>
  </si>
  <si>
    <t>Contratación de espacio expositivo y servicios necesarios para la  presencia de Extremadura en INTUR 2024</t>
  </si>
  <si>
    <t>Institución Ferial de Castilla-León (Feria de Valladolid)</t>
  </si>
  <si>
    <t>Servicios relativos a la participación de la CCAA de Extremadura en Ferias de Turismo 2025. Tramitación anticipada</t>
  </si>
  <si>
    <t>LOTE I: SERVICIO DE DISEÑO DE IMAGEN, CONSTRUCCIÓN Y MONTAJE DEL STAND PARA LA PARTICIPACIÓN DE EXTREMADURA EN FITUR 2025 Y SU POSTERIOR ADAPTACIÓN A OTRAS FERIAS DE TURISMO. ---LOTE II: SERVICIO DE DOTACIÓN DE PERSONAL DE INFORMACIÓN TURÍSTICA PARA FITUR Y OTRAS FERIAS DE TURISMO DURANTE 2025.--- LOTE III: SERVICIOS DE ORGANIZACIÓN Y COORDINACIÓN DE ACTIVIDADES PROFESIONALES DEL STAND DE EXTREMADURA EN FITUR 2025.----LOTE IV: SERVICIO DE AGENCIA DE COMUNICACIÓN Y ADQUISICIÓN DE ESPACIOS PUBLICITARIOS PARA LAS CAMPAÑAS PROMOCIONALES DE LA PRESENCIA DE EXTREMADURA EN LA FERIA INTERNACIONAL DE TURISMO-FITUR 2025.</t>
  </si>
  <si>
    <t>Servicio de adaptación de diseño gráfico, actualización de contenidos y fotografías, edicion de nuevas publicaciones, maquetación e impresión de material promocional turístico del destino Extremadura</t>
  </si>
  <si>
    <t>LOTE I: ADAPTACIÓN DE DISEÑO GRÁFICO, ACTUALIZACIÓN DE CONTENIDOS Y FOTOGRAFÍAS, EDICIÓN DE NUEVAS PUBLICACIONES Y MAQUETACIÓN.----LOTE II: IMPRESIÓN DE MATERIAL PROMOCIONAL TURÍSTICO.</t>
  </si>
  <si>
    <t>Patrocinio del Evento "Premios  T de Tapas 2024"</t>
  </si>
  <si>
    <t>‘Premios T de Tapas 2024’, que se celebrarán en Madrid, el próximo 11 de noviembre. Se trata de una gala durante la que 17 celebridades entregarán una T de oro de Tapas por Comunidad Autónoma a los Chefs que están despuntando y que cuentan con un amplio potencial gastronómico tanto nacional como internacional.</t>
  </si>
  <si>
    <t>Suministro de artículos publicitarios para la difusión del destino Extremadura</t>
  </si>
  <si>
    <t>Adquisición de merchandising para las ferias 2025</t>
  </si>
  <si>
    <t>Servicio de redaccion de proyecto para la sustitucion de las ventanas correpondiente a la envolvente de la Hospederia de LLERENA</t>
  </si>
  <si>
    <t>Se procedera a la redaccion del proyecto para la sustitucion de las ventanas y cierres exteriores de toda la envolmente del edificio mejorando la efeciencia energetica del mismo.</t>
  </si>
  <si>
    <t>Servicio de redaccion de proyecto para la sustitucion de las ventanas correpondiente a la envolvente de la Hospederia de JERTE</t>
  </si>
  <si>
    <t>NUEVA UNIDAD DE MEDIA ESTANCIA DEL SERVICIO EXTREMEÑO DE SALUD Y REESTRUCTURACIÓN DEL EDIFICIO MÉRIDA EN EL CENTRO SOCIOSANITARIO DE MERIDA</t>
  </si>
  <si>
    <t>Servicio Extremeño de Promoción de la Autonomía Personal y Atención a la Dependencia</t>
  </si>
  <si>
    <t>Las Unidades de Media Estancia [UME] son dispositivos hospitalarios de la Red de salud Mental de Extremadura que actúan como centros de referencia provincial para la atención a personas usuarias con diagnóstico de Trastorno Mental Grave cuya situación psicopatológica persista después del tratamiento habitual implantado en los Equipos de Salud Mental (ESM) y en las Unidades de Hospitalización Breve (UHB) y para proporcionar terapéuticas rehabilitadoras de las funciones que hayan podido verse afectadas.</t>
  </si>
  <si>
    <t>ES41 Badajoz</t>
  </si>
  <si>
    <t>No publicado aún</t>
  </si>
  <si>
    <t>Dirección General de Digitalización de la Administración</t>
  </si>
  <si>
    <t>Contrato Mixto</t>
  </si>
  <si>
    <t>ADQUISICIÓN, PERSONALIZACIÓN E IMPLANTACIÓN DE LA PLATAFORMA DE GESTIÓN DE SERVICIOS TI (ITSM) DE LA JUNTA DE EXTREMADURA</t>
  </si>
  <si>
    <t>Empresas que cumplan los requisitos de solvencia técnica y económica determinados en la licitación</t>
  </si>
  <si>
    <t>31/11/2027</t>
  </si>
  <si>
    <t>Contrato de servicios</t>
  </si>
  <si>
    <t>Adquisición licencias SAP para la plataforma de Gestión económica, financiera y contable de la Junta de Extremadura</t>
  </si>
  <si>
    <t>Contrato de suministro</t>
  </si>
  <si>
    <t>Equipamiento del puesto de trabajo digital (500 equipos y 500 monitores) - CONTINUIDAD PRESUPUESTARIA QUE PROVIENE DE 2024 (2025 Y 2026)</t>
  </si>
  <si>
    <t>Diseño, dirección facultativa y supervisión del proyecto de nuevo Data Center corporativo</t>
  </si>
  <si>
    <t>Administración y operación de la plataforma de Gestión económica, financiera y contable de la Junta de Extremadura (ALCÁNTARA)</t>
  </si>
  <si>
    <t>Oficina Técnica de Gobierno del Dato</t>
  </si>
  <si>
    <t>Nuevo sistema de información de apoyo a la gestión de Comisión de Secretarios y Consejeos de Gobierno</t>
  </si>
  <si>
    <t>2a</t>
  </si>
  <si>
    <t>Nuevo sistema de información para la gestión integral de tributos propios y cedidos a la C.A. de Extremadura</t>
  </si>
  <si>
    <t>3a</t>
  </si>
  <si>
    <t>1.4</t>
  </si>
  <si>
    <t>Bus de servicios corporativos para la integración e intermediación segura de datos</t>
  </si>
  <si>
    <t>4a</t>
  </si>
  <si>
    <t>1.5</t>
  </si>
  <si>
    <t>EX1A204</t>
  </si>
  <si>
    <t>SOC - Centro de operación de la Ciberseguridad Regional</t>
  </si>
  <si>
    <t>5a</t>
  </si>
  <si>
    <t>1.6</t>
  </si>
  <si>
    <t>EX1A205</t>
  </si>
  <si>
    <t>Plan sectorial de Digitalización de Juventud Extremadura</t>
  </si>
  <si>
    <t>6a</t>
  </si>
  <si>
    <t>1.7</t>
  </si>
  <si>
    <t>EX1A206</t>
  </si>
  <si>
    <t>SERVICIO DE PUESTA A DISPOSICIÓN DE LA PLATAFORMA CORPORATIVA DE TRAMITACIÓN Y ARCHIVO ELECTRÓNICO DE LA JUNTA DE EXTREMADURA</t>
  </si>
  <si>
    <t> </t>
  </si>
  <si>
    <t>https://contrataciondelestado.es/wps/portal/!ut/p/b1/jZDLDoJADEW_hQ8gLQMzwhJ5ExTkpcyGkIhkEoGNMcavF4hb0O6anHObXuBQyQRVAwllOoUL8KF5iq55iHFo7lAB57vaLJ2TGRgqxvvURhImhzzxiIKoQdk3L9GLd3uFHCp7DuCs1pzYslyfoJ6pkxDZRcH8eSUTUE0AroyJm75Hv_4qQP7zqWppZVgmLAs8xMB37ahQ6KSzX_4Z-IJsJSzA1ovbRwgc_bFvf5XP5sYd6LmQeZreskD2OlOSPvsrz90!/</t>
  </si>
  <si>
    <t>7a</t>
  </si>
  <si>
    <t>1.8</t>
  </si>
  <si>
    <t>EX1A207</t>
  </si>
  <si>
    <t>Ecargo a medio propios instrumental de la C.A.</t>
  </si>
  <si>
    <t>IMPLANTACIÓN DE NUEVOS DESARROLLOS, SOPORTE Y OPERACIÓN SOBRE LOS SERVICIOS DE ADMINISTRACIÓN DIGITAL Y DE RELACIÓN CON LA CIUDADANIA Y CONTROL DE LA GESTIÓN DE LA SEGURIDAD EN LA ACAEX (ENCARGO GPEX - ACCIÓN 1 - completa)</t>
  </si>
  <si>
    <t>8a</t>
  </si>
  <si>
    <t>1.9</t>
  </si>
  <si>
    <t>EX1A208</t>
  </si>
  <si>
    <t>LOTE 1 - OTID. OFICINA DE DESARROLLO, COORDINACIÓN Y EVALUACIÓN DEL PLAN DE MODERNIZACIÓN DIGITAL DE LA JUNTA DE EXTREMADURA</t>
  </si>
  <si>
    <t>https://contrataciondelestado.es/wps/portal/!ut/p/b1/jZDLDoJADEW_hQ8gLQMzwhJ5ExTkpcyGkIhkEoGNMcavF4hb0O6anHObXuBQyQRVAwllOoUL8KF5iq55iHFo7lAB57vaLJ2TGRgqxvvURhImhzzxiIKoQdk3L9GLd3uFHKp4DuCs1pzYslyfoJ6pkxDZRcH8eSUTUE0AroyJm75Hv_4qQP7zqWppZVgmLAs8xMB37ahQ6KSzX_4Z-IJsJSzA1ovbRwgc_bFvf5XP5sYT6LmQeZreskD2OlOSPhT4ZGM!/</t>
  </si>
  <si>
    <t>9a</t>
  </si>
  <si>
    <t>1.10</t>
  </si>
  <si>
    <t>EX1A209</t>
  </si>
  <si>
    <t>LOTE 2 - OTID. OFICINA DE DESARROLLO, COORDINACIÓN Y EVALUACIÓN DEL PLAN DE MODERNIZACIÓN DIGITAL DE LA JUNTA DE EXTREMADURA</t>
  </si>
  <si>
    <t>Programa para la Consolidación y Crecimiento de la Pyme extremeña a través de su Mejora Competitiva mediante la financiación de proyectos empresariales relacionados con la optimización de los procesos productivos, la implantación y certificación de normas y sistemas de gestión, la implementación de herramientas tecnológicas avanzadas, la transición de los procesos y productos a la economía verde y circular y el diseño de nuevos productos, envases y embalajes innovadores.</t>
  </si>
  <si>
    <t>www.extremaduraempresarial.es</t>
  </si>
  <si>
    <t>Ayudas dirigidas a mejorar la competitividad y crecimiento de las pymes a través de una mayor capacitación, cualificación y formación de sus cuadros directivos.</t>
  </si>
  <si>
    <t>Programa de ayudas dirigido a mejorar la competitividad y crecimiento de las pymes extremeñas, a través de la participación de sus cuadros directivos en actividades formativas especializadas que les posibilite alcanzar una mayor capacitación y cualificación, en diferentes ámbitos de carácter gerencial, de dirección, toma de decisiones u otros relacionados con el desarrollo de proyectos de carácter estratégico para la pyme solicitante.</t>
  </si>
  <si>
    <t>Ayudas dirigidas a favorecer la competitividad empresarial, a través del desarrollo de proyectos colaborativos de innovación abierta a realizar entre pymes</t>
  </si>
  <si>
    <t>Programa de ayudas dirigido a favorecer la competitividad de las empresas, a través del desarrollo de proyectos colaborativos de innovación abierta a realizar entre pymes.</t>
  </si>
  <si>
    <t>Ayudas a la cofinanciación de proyectos a través del Crowdfunding</t>
  </si>
  <si>
    <t>Programa de ayudas dirigido al desarrollo de  proyectos empresariales a través de un régimen de cofinanciación en el que se combine la concesión de ayudas públicas con la obtención de recursos privados de carácter colectivo mediante campañas de crowdfunding.</t>
  </si>
  <si>
    <t>Consejería de Salud y Servicios Sociales</t>
  </si>
  <si>
    <t>Contrato de servicios para el desarrollo y evolución del Sistema Extremeño de Información de Servicios Sociales (SEISS) y generación de la Historia Social Única electrónica (HSUe)</t>
  </si>
  <si>
    <t>DESARROLLO EVOLUTIVO Y MEJORA CONTINUA DEL SISTEMA EXTREMEÑO DE INFORMACIÓN DE SERVICIOS SOCIALES (SEISS) Y GENERACIÓN DE LA HISTORIA SOCIAL ÚNICA ELECTRÓNICA (HSUe) A TRAVÉS DE LA GESTIÓN DE DATOS CON I.A. Y PROTECCIÓN DE LA INFORMACIÓN DE TODO EL SISTEMA CON LAS MÁS ALTAS TECNOLOGÍAS DE CIBERSEGURIDAD, APORTANDO UNA CALIFICACIÓN AL SISTEMA DE NIVEL MEDIO-ALTO,EN SUS DIFERENTES DIMENSIONES SEGUN EL ESQUEMA NACIONAL DE SEGURIDAD. APORTANDO CON TODO ELLO UN VALOR ECONÓMICO SIGNIFICATIVO DENTRO DE LA INCORPORACIÓN AL MERCADO LABORAL DE LOS POTENCIALES USUARIOS DE ESTE SISTEMA, ASÍ COMO PONER EN LA VANGUARDIA AL SECTOR PÚBLICO DE SERVICIOS SOCIALES CONTRIBUYENDO IGUALMENTE A LA EFICIENCIA Y  CONSIGUIENTE AHORRO ECONÓMICO DE PERSONAL Y MEDIOS EN EL DESEMPEÑO DE SU LABOR.</t>
  </si>
  <si>
    <t xml:space="preserve">Empresas Tecnológicas con experiencia en proyectos de implantación, desarrollo y/o mantenimiento de portales soportados en Liferay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</si>
</sst>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43" formatCode="_-* #,##0.00_-;\-* #,##0.00_-;_-* &quot;-&quot;??_-;_-@_-"/>
    <numFmt numFmtId="164" formatCode="#,##0.0"/>
  </numFmts>
  <fonts count="29" x14ac:knownFonts="1">
    <font>
      <sz val="11"/>
      <color theme="1"/>
      <name val="Calibri"/>
      <family val="2"/>
      <scheme val="minor"/>
    </font>
    <font>
      <b/>
      <sz val="10"/>
      <color indexed="8"/>
      <name val="Calibri"/>
      <family val="2"/>
    </font>
    <font>
      <u/>
      <sz val="11"/>
      <color rgb="FF0563C1"/>
      <name val="Calibri"/>
      <family val="2"/>
    </font>
    <font>
      <sz val="10"/>
      <color theme="1"/>
      <name val="Calibri"/>
      <family val="2"/>
      <scheme val="minor"/>
    </font>
    <font>
      <u/>
      <sz val="11"/>
      <color theme="10"/>
      <name val="Calibri"/>
      <family val="2"/>
      <scheme val="minor"/>
    </font>
    <font>
      <sz val="11"/>
      <color theme="1"/>
      <name val="Calibri"/>
      <family val="2"/>
      <scheme val="minor"/>
    </font>
    <font>
      <sz val="11"/>
      <color rgb="FF000000"/>
      <name val="Calibri"/>
      <family val="2"/>
      <charset val="1"/>
    </font>
    <font>
      <b/>
      <sz val="11"/>
      <color theme="1"/>
      <name val="Calibri"/>
      <family val="2"/>
      <scheme val="minor"/>
    </font>
    <font>
      <sz val="10"/>
      <name val="Arial"/>
      <family val="2"/>
    </font>
    <font>
      <sz val="9"/>
      <name val="Arial"/>
      <family val="2"/>
    </font>
    <font>
      <b/>
      <sz val="9"/>
      <name val="Arial"/>
      <family val="2"/>
    </font>
    <font>
      <sz val="10"/>
      <color theme="1"/>
      <name val="Arial"/>
      <family val="2"/>
    </font>
    <font>
      <b/>
      <sz val="10"/>
      <color rgb="FFFF0000"/>
      <name val="Calibri"/>
      <family val="2"/>
    </font>
    <font>
      <sz val="9"/>
      <color theme="1"/>
      <name val="Calibri"/>
      <family val="2"/>
      <scheme val="minor"/>
    </font>
    <font>
      <sz val="10"/>
      <name val="Calibri"/>
      <family val="2"/>
      <scheme val="minor"/>
    </font>
    <font>
      <sz val="10"/>
      <color indexed="8"/>
      <name val="Calibri"/>
      <family val="2"/>
    </font>
    <font>
      <sz val="11"/>
      <name val="Calibri"/>
      <family val="2"/>
      <scheme val="minor"/>
    </font>
    <font>
      <sz val="10"/>
      <color rgb="FF00B050"/>
      <name val="Calibri"/>
      <family val="2"/>
      <scheme val="minor"/>
    </font>
    <font>
      <sz val="10"/>
      <name val="Calibri"/>
      <family val="2"/>
    </font>
    <font>
      <u/>
      <sz val="11"/>
      <name val="Calibri"/>
      <family val="2"/>
      <scheme val="minor"/>
    </font>
    <font>
      <sz val="10"/>
      <color theme="1"/>
      <name val="Calibri"/>
      <family val="2"/>
    </font>
    <font>
      <sz val="11"/>
      <color rgb="FF000000"/>
      <name val="Calibri"/>
      <family val="2"/>
      <scheme val="minor"/>
    </font>
    <font>
      <sz val="10"/>
      <color rgb="FF000000"/>
      <name val="Calibri"/>
      <family val="2"/>
      <scheme val="minor"/>
    </font>
    <font>
      <b/>
      <sz val="10"/>
      <color theme="1"/>
      <name val="Calibri"/>
      <family val="2"/>
    </font>
    <font>
      <sz val="8"/>
      <color rgb="FF000000"/>
      <name val="Gill Sans MT"/>
      <family val="2"/>
    </font>
    <font>
      <sz val="11"/>
      <color rgb="FFFF0000"/>
      <name val="Calibri"/>
      <family val="2"/>
      <scheme val="minor"/>
    </font>
    <font>
      <sz val="11"/>
      <color rgb="FF000000"/>
      <name val="Calibri"/>
      <family val="2"/>
    </font>
    <font>
      <sz val="10"/>
      <color rgb="FF000000"/>
      <name val="Calibri"/>
      <family val="2"/>
    </font>
    <font>
      <sz val="10"/>
      <color rgb="FFFF0000"/>
      <name val="Calibri"/>
      <family val="2"/>
      <scheme val="minor"/>
    </font>
  </fonts>
  <fills count="8">
    <fill>
      <patternFill patternType="none"/>
    </fill>
    <fill>
      <patternFill patternType="gray125"/>
    </fill>
    <fill>
      <patternFill patternType="solid">
        <fgColor theme="8" tint="0.59996337778862885"/>
        <bgColor indexed="64"/>
      </patternFill>
    </fill>
    <fill>
      <patternFill patternType="solid">
        <fgColor theme="7"/>
        <bgColor indexed="64"/>
      </patternFill>
    </fill>
    <fill>
      <patternFill patternType="solid">
        <fgColor indexed="13"/>
        <bgColor indexed="64"/>
      </patternFill>
    </fill>
    <fill>
      <patternFill patternType="solid">
        <fgColor theme="0"/>
        <bgColor indexed="64"/>
      </patternFill>
    </fill>
    <fill>
      <patternFill patternType="solid">
        <fgColor rgb="FF92D050"/>
        <bgColor indexed="64"/>
      </patternFill>
    </fill>
    <fill>
      <patternFill patternType="solid">
        <fgColor theme="0"/>
        <bgColor rgb="FF000000"/>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9">
    <xf numFmtId="0" fontId="0" fillId="0" borderId="0"/>
    <xf numFmtId="0" fontId="2" fillId="0" borderId="0" applyNumberFormat="0" applyFill="0" applyBorder="0" applyAlignment="0" applyProtection="0"/>
    <xf numFmtId="43" fontId="5" fillId="0" borderId="0" applyFont="0" applyFill="0" applyBorder="0" applyAlignment="0" applyProtection="0"/>
    <xf numFmtId="0" fontId="4" fillId="0" borderId="0" applyNumberFormat="0" applyFill="0" applyBorder="0" applyAlignment="0" applyProtection="0"/>
    <xf numFmtId="0" fontId="6" fillId="0" borderId="0"/>
    <xf numFmtId="0" fontId="8" fillId="0" borderId="0"/>
    <xf numFmtId="0" fontId="4" fillId="0" borderId="0" applyNumberForma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139">
    <xf numFmtId="0" fontId="0" fillId="0" borderId="0" xfId="0"/>
    <xf numFmtId="0" fontId="1" fillId="3" borderId="1" xfId="0" applyFont="1" applyFill="1" applyBorder="1" applyAlignment="1">
      <alignment vertical="center" wrapText="1"/>
    </xf>
    <xf numFmtId="0" fontId="3" fillId="0" borderId="2" xfId="0" applyFont="1" applyBorder="1" applyAlignment="1">
      <alignment horizontal="center" vertical="center" wrapText="1"/>
    </xf>
    <xf numFmtId="0" fontId="9" fillId="0" borderId="0" xfId="5" applyFont="1"/>
    <xf numFmtId="0" fontId="9" fillId="0" borderId="0" xfId="5" applyFont="1" applyAlignment="1">
      <alignment wrapText="1"/>
    </xf>
    <xf numFmtId="49" fontId="10" fillId="0" borderId="0" xfId="5" applyNumberFormat="1" applyFont="1"/>
    <xf numFmtId="0" fontId="10" fillId="4" borderId="2" xfId="5" applyFont="1" applyFill="1" applyBorder="1" applyAlignment="1">
      <alignment horizontal="center" vertical="center" wrapText="1"/>
    </xf>
    <xf numFmtId="0" fontId="7" fillId="0" borderId="0" xfId="0" applyFont="1"/>
    <xf numFmtId="0" fontId="0" fillId="0" borderId="0" xfId="0" applyAlignment="1">
      <alignment horizontal="left"/>
    </xf>
    <xf numFmtId="0" fontId="11" fillId="0" borderId="0" xfId="0" applyFont="1"/>
    <xf numFmtId="0" fontId="11" fillId="0" borderId="0" xfId="0" applyFont="1" applyAlignment="1">
      <alignment vertical="center"/>
    </xf>
    <xf numFmtId="0" fontId="3" fillId="5"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1" fillId="6" borderId="0" xfId="0" applyFont="1" applyFill="1"/>
    <xf numFmtId="0" fontId="1"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44" fontId="12" fillId="2" borderId="3" xfId="7" applyFont="1" applyFill="1" applyBorder="1" applyAlignment="1">
      <alignment horizontal="center" vertical="center" wrapText="1"/>
    </xf>
    <xf numFmtId="0" fontId="3" fillId="0" borderId="0" xfId="0" applyFont="1" applyAlignment="1">
      <alignment horizontal="center"/>
    </xf>
    <xf numFmtId="44" fontId="3" fillId="0" borderId="2" xfId="7" applyFont="1" applyBorder="1" applyAlignment="1">
      <alignment horizontal="center" vertical="center" wrapText="1"/>
    </xf>
    <xf numFmtId="0" fontId="0" fillId="0" borderId="2" xfId="0" applyBorder="1" applyAlignment="1">
      <alignment horizontal="center" vertical="center" wrapText="1"/>
    </xf>
    <xf numFmtId="0" fontId="3" fillId="0" borderId="2" xfId="7" applyNumberFormat="1" applyFont="1" applyBorder="1" applyAlignment="1">
      <alignment horizontal="center" vertical="center" wrapText="1"/>
    </xf>
    <xf numFmtId="44" fontId="3" fillId="5" borderId="2" xfId="7" applyFont="1" applyFill="1" applyBorder="1" applyAlignment="1">
      <alignment horizontal="center" vertical="center" wrapText="1"/>
    </xf>
    <xf numFmtId="0" fontId="3" fillId="5" borderId="0" xfId="0" applyFont="1" applyFill="1" applyAlignment="1">
      <alignment horizontal="center"/>
    </xf>
    <xf numFmtId="0" fontId="4" fillId="0" borderId="2" xfId="6" applyFill="1" applyBorder="1" applyAlignment="1">
      <alignment horizontal="center" vertical="center" wrapText="1"/>
    </xf>
    <xf numFmtId="0" fontId="0" fillId="0" borderId="0" xfId="0" applyAlignment="1">
      <alignment horizontal="center"/>
    </xf>
    <xf numFmtId="44" fontId="14" fillId="0" borderId="2" xfId="7" applyFont="1" applyBorder="1" applyAlignment="1">
      <alignment horizontal="center" vertical="center" wrapText="1"/>
    </xf>
    <xf numFmtId="0" fontId="14"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2" xfId="0" applyBorder="1" applyAlignment="1">
      <alignment horizontal="center" wrapText="1"/>
    </xf>
    <xf numFmtId="0" fontId="15" fillId="0" borderId="2" xfId="0" applyFont="1" applyBorder="1" applyAlignment="1">
      <alignment horizontal="center" vertical="center" wrapText="1"/>
    </xf>
    <xf numFmtId="0" fontId="15" fillId="5" borderId="2" xfId="0" applyFont="1" applyFill="1" applyBorder="1" applyAlignment="1">
      <alignment horizontal="center" vertical="center" wrapText="1"/>
    </xf>
    <xf numFmtId="44" fontId="15" fillId="0" borderId="2" xfId="7" applyFont="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0" fillId="5" borderId="0" xfId="0" applyFill="1" applyAlignment="1">
      <alignment horizontal="center"/>
    </xf>
    <xf numFmtId="44" fontId="0" fillId="0" borderId="0" xfId="7" applyFont="1" applyAlignment="1">
      <alignment horizont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164" fontId="3"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3" fillId="0" borderId="0" xfId="0" applyFont="1"/>
    <xf numFmtId="14" fontId="3" fillId="0" borderId="2" xfId="0" applyNumberFormat="1" applyFont="1" applyBorder="1" applyAlignment="1">
      <alignment horizontal="center" vertical="center" wrapText="1"/>
    </xf>
    <xf numFmtId="44" fontId="3" fillId="0" borderId="2" xfId="7" applyFont="1" applyFill="1" applyBorder="1" applyAlignment="1">
      <alignment horizontal="center" vertical="center" wrapText="1"/>
    </xf>
    <xf numFmtId="0" fontId="17" fillId="0" borderId="2" xfId="0" applyFont="1" applyBorder="1" applyAlignment="1">
      <alignment horizontal="center" vertical="center" wrapText="1"/>
    </xf>
    <xf numFmtId="0" fontId="4" fillId="5" borderId="2" xfId="6" applyFill="1" applyBorder="1" applyAlignment="1">
      <alignment horizontal="center" vertical="center" wrapText="1"/>
    </xf>
    <xf numFmtId="0" fontId="18" fillId="0" borderId="2" xfId="0" applyFont="1" applyBorder="1" applyAlignment="1">
      <alignment horizontal="center" vertical="center" wrapText="1"/>
    </xf>
    <xf numFmtId="44" fontId="18" fillId="0" borderId="2" xfId="7" applyFont="1" applyBorder="1" applyAlignment="1">
      <alignment horizontal="center" vertical="center" wrapText="1"/>
    </xf>
    <xf numFmtId="0" fontId="19" fillId="5" borderId="2" xfId="6" applyFont="1" applyFill="1" applyBorder="1" applyAlignment="1">
      <alignment horizontal="center" vertical="center" wrapText="1"/>
    </xf>
    <xf numFmtId="0" fontId="18" fillId="0" borderId="2" xfId="0" applyFont="1" applyBorder="1" applyAlignment="1">
      <alignment horizontal="center" vertical="center"/>
    </xf>
    <xf numFmtId="0" fontId="3" fillId="0" borderId="0" xfId="0" applyFont="1" applyAlignment="1">
      <alignment horizontal="left" vertical="center"/>
    </xf>
    <xf numFmtId="0" fontId="4" fillId="0" borderId="2" xfId="6" applyFill="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14" fontId="3" fillId="0" borderId="2" xfId="0" applyNumberFormat="1" applyFont="1" applyBorder="1" applyAlignment="1">
      <alignment horizontal="right" vertical="center" wrapText="1"/>
    </xf>
    <xf numFmtId="43" fontId="3" fillId="0" borderId="2" xfId="8" applyFont="1" applyFill="1" applyBorder="1" applyAlignment="1">
      <alignment vertical="center" wrapText="1"/>
    </xf>
    <xf numFmtId="0" fontId="4" fillId="0" borderId="2" xfId="6" applyBorder="1" applyAlignment="1">
      <alignment horizontal="center" vertical="center" wrapText="1"/>
    </xf>
    <xf numFmtId="0" fontId="20" fillId="5" borderId="2" xfId="0" applyFont="1" applyFill="1" applyBorder="1" applyAlignment="1">
      <alignment horizontal="center" vertical="center"/>
    </xf>
    <xf numFmtId="0" fontId="21" fillId="7" borderId="2" xfId="0" applyFont="1" applyFill="1" applyBorder="1" applyAlignment="1">
      <alignment horizontal="center" vertical="center" wrapText="1"/>
    </xf>
    <xf numFmtId="0" fontId="0" fillId="5" borderId="2" xfId="0" applyFill="1" applyBorder="1" applyAlignment="1">
      <alignment horizontal="left" vertical="center" wrapText="1"/>
    </xf>
    <xf numFmtId="0" fontId="16" fillId="7" borderId="2" xfId="0" applyFont="1" applyFill="1" applyBorder="1" applyAlignment="1">
      <alignment horizontal="center" vertical="center" wrapText="1"/>
    </xf>
    <xf numFmtId="8" fontId="0" fillId="5" borderId="2" xfId="7" applyNumberFormat="1" applyFont="1" applyFill="1" applyBorder="1" applyAlignment="1">
      <alignment horizontal="center" vertical="center"/>
    </xf>
    <xf numFmtId="44" fontId="0" fillId="5" borderId="2" xfId="7" applyFont="1" applyFill="1" applyBorder="1" applyAlignment="1">
      <alignment horizontal="center" vertical="center"/>
    </xf>
    <xf numFmtId="0" fontId="4" fillId="5" borderId="2" xfId="6" applyFill="1" applyBorder="1" applyAlignment="1">
      <alignment horizontal="center" wrapText="1"/>
    </xf>
    <xf numFmtId="0" fontId="21" fillId="7" borderId="4" xfId="0" applyFont="1" applyFill="1" applyBorder="1" applyAlignment="1">
      <alignment vertical="center" wrapText="1"/>
    </xf>
    <xf numFmtId="0" fontId="21" fillId="5" borderId="0" xfId="0" applyFont="1" applyFill="1" applyAlignment="1">
      <alignment horizontal="center"/>
    </xf>
    <xf numFmtId="0" fontId="21" fillId="7" borderId="6" xfId="0" applyFont="1" applyFill="1" applyBorder="1" applyAlignment="1">
      <alignment vertical="center" wrapText="1"/>
    </xf>
    <xf numFmtId="0" fontId="21" fillId="7" borderId="7" xfId="0" applyFont="1" applyFill="1" applyBorder="1" applyAlignment="1">
      <alignment vertical="center" wrapText="1"/>
    </xf>
    <xf numFmtId="0" fontId="22" fillId="7" borderId="2" xfId="0" applyFont="1" applyFill="1" applyBorder="1" applyAlignment="1">
      <alignment horizontal="center" vertical="center" wrapText="1"/>
    </xf>
    <xf numFmtId="0" fontId="21" fillId="7" borderId="2" xfId="0" applyFont="1" applyFill="1" applyBorder="1" applyAlignment="1">
      <alignment horizontal="center" vertical="center"/>
    </xf>
    <xf numFmtId="0" fontId="21" fillId="7" borderId="2" xfId="0" applyFont="1" applyFill="1" applyBorder="1" applyAlignment="1">
      <alignment vertical="center" wrapText="1"/>
    </xf>
    <xf numFmtId="8" fontId="21" fillId="7" borderId="2" xfId="0" applyNumberFormat="1" applyFont="1" applyFill="1" applyBorder="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5" borderId="2" xfId="0" applyFont="1" applyFill="1" applyBorder="1" applyAlignment="1">
      <alignment horizontal="center" vertical="center" wrapText="1"/>
    </xf>
    <xf numFmtId="0" fontId="0" fillId="0" borderId="0" xfId="0" applyAlignment="1">
      <alignment horizontal="center" vertical="center"/>
    </xf>
    <xf numFmtId="0" fontId="0" fillId="0" borderId="2" xfId="0" applyBorder="1" applyAlignment="1">
      <alignment vertical="center"/>
    </xf>
    <xf numFmtId="0" fontId="24" fillId="0" borderId="2" xfId="0" applyFont="1" applyBorder="1" applyAlignment="1">
      <alignment horizontal="center" vertical="center" wrapText="1"/>
    </xf>
    <xf numFmtId="0" fontId="0" fillId="0" borderId="2" xfId="0" applyBorder="1" applyAlignment="1">
      <alignment horizontal="left" vertical="center" wrapText="1"/>
    </xf>
    <xf numFmtId="0" fontId="21" fillId="5" borderId="0" xfId="0" applyFont="1" applyFill="1" applyAlignment="1">
      <alignment horizontal="center"/>
    </xf>
    <xf numFmtId="8" fontId="21" fillId="7" borderId="4" xfId="0" applyNumberFormat="1" applyFont="1" applyFill="1" applyBorder="1" applyAlignment="1">
      <alignment horizontal="center" vertical="center"/>
    </xf>
    <xf numFmtId="8" fontId="21" fillId="7" borderId="7" xfId="0" applyNumberFormat="1" applyFont="1" applyFill="1" applyBorder="1" applyAlignment="1">
      <alignment horizontal="center" vertical="center"/>
    </xf>
    <xf numFmtId="0" fontId="21" fillId="7" borderId="4" xfId="0" applyFont="1" applyFill="1" applyBorder="1" applyAlignment="1">
      <alignment horizontal="center" vertical="center"/>
    </xf>
    <xf numFmtId="0" fontId="21" fillId="7" borderId="7" xfId="0" applyFont="1" applyFill="1" applyBorder="1" applyAlignment="1">
      <alignment horizontal="center" vertical="center"/>
    </xf>
    <xf numFmtId="0" fontId="21" fillId="5" borderId="5" xfId="0" applyFont="1" applyFill="1" applyBorder="1" applyAlignment="1">
      <alignment horizontal="center"/>
    </xf>
    <xf numFmtId="0" fontId="21" fillId="7" borderId="4"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4" fillId="7" borderId="4" xfId="6" applyFill="1" applyBorder="1" applyAlignment="1">
      <alignment horizontal="center" vertical="center" wrapText="1"/>
    </xf>
    <xf numFmtId="0" fontId="4" fillId="7" borderId="7" xfId="6" applyFill="1" applyBorder="1" applyAlignment="1">
      <alignment horizontal="center" vertical="center" wrapText="1"/>
    </xf>
    <xf numFmtId="8" fontId="21" fillId="7" borderId="6" xfId="0" applyNumberFormat="1" applyFont="1" applyFill="1" applyBorder="1" applyAlignment="1">
      <alignment horizontal="center" vertical="center"/>
    </xf>
    <xf numFmtId="0" fontId="21" fillId="7" borderId="6" xfId="0" applyFont="1" applyFill="1" applyBorder="1" applyAlignment="1">
      <alignment horizontal="center" vertical="center"/>
    </xf>
    <xf numFmtId="0" fontId="21" fillId="7" borderId="6"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1" fillId="7" borderId="4" xfId="0" applyFont="1" applyFill="1" applyBorder="1" applyAlignment="1">
      <alignment vertical="center" wrapText="1"/>
    </xf>
    <xf numFmtId="0" fontId="21" fillId="7" borderId="6" xfId="0" applyFont="1" applyFill="1" applyBorder="1" applyAlignment="1">
      <alignment vertical="center" wrapText="1"/>
    </xf>
    <xf numFmtId="0" fontId="21" fillId="7" borderId="7" xfId="0" applyFont="1" applyFill="1" applyBorder="1" applyAlignment="1">
      <alignment vertical="center" wrapText="1"/>
    </xf>
    <xf numFmtId="0" fontId="16" fillId="7"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right" vertical="center" wrapText="1"/>
    </xf>
    <xf numFmtId="0" fontId="3" fillId="0" borderId="0" xfId="0" applyFont="1" applyFill="1" applyAlignment="1">
      <alignment horizontal="center"/>
    </xf>
    <xf numFmtId="0" fontId="13" fillId="0" borderId="2" xfId="0" applyFont="1" applyFill="1" applyBorder="1" applyAlignment="1">
      <alignment horizontal="center" vertical="center" wrapText="1"/>
    </xf>
    <xf numFmtId="0" fontId="0" fillId="0" borderId="0" xfId="0" applyFill="1" applyAlignment="1">
      <alignment horizontal="center"/>
    </xf>
    <xf numFmtId="0" fontId="3" fillId="0" borderId="2" xfId="0" applyFont="1" applyFill="1" applyBorder="1" applyAlignment="1">
      <alignment vertical="center" wrapText="1"/>
    </xf>
    <xf numFmtId="164" fontId="3" fillId="0" borderId="2" xfId="0" applyNumberFormat="1" applyFont="1" applyFill="1" applyBorder="1" applyAlignment="1">
      <alignment vertical="center" wrapText="1"/>
    </xf>
    <xf numFmtId="14" fontId="3" fillId="0" borderId="2" xfId="0" applyNumberFormat="1" applyFont="1" applyFill="1" applyBorder="1" applyAlignment="1">
      <alignment horizontal="right" vertical="center" wrapText="1"/>
    </xf>
    <xf numFmtId="0" fontId="3" fillId="0" borderId="0" xfId="0" applyFont="1" applyFill="1" applyAlignment="1">
      <alignment vertical="center" wrapText="1"/>
    </xf>
    <xf numFmtId="0" fontId="3" fillId="0" borderId="0" xfId="0" applyFont="1" applyFill="1" applyAlignment="1">
      <alignment wrapText="1"/>
    </xf>
    <xf numFmtId="0" fontId="26" fillId="0" borderId="2" xfId="0" applyFont="1" applyFill="1" applyBorder="1"/>
    <xf numFmtId="0" fontId="0" fillId="0" borderId="2" xfId="0" applyFill="1" applyBorder="1" applyAlignment="1">
      <alignment vertical="center" wrapText="1"/>
    </xf>
    <xf numFmtId="0" fontId="0" fillId="0" borderId="2" xfId="0" applyFill="1" applyBorder="1" applyAlignment="1">
      <alignment horizontal="left" vertical="center" wrapText="1"/>
    </xf>
    <xf numFmtId="44" fontId="14" fillId="0" borderId="2" xfId="7" applyFont="1" applyFill="1" applyBorder="1" applyAlignment="1">
      <alignment horizontal="center" vertical="center" wrapText="1"/>
    </xf>
    <xf numFmtId="0" fontId="0" fillId="0" borderId="2" xfId="0" applyFill="1" applyBorder="1" applyAlignment="1">
      <alignment wrapText="1"/>
    </xf>
    <xf numFmtId="8" fontId="27" fillId="0" borderId="2" xfId="0" applyNumberFormat="1" applyFont="1" applyFill="1" applyBorder="1" applyAlignment="1">
      <alignment wrapText="1"/>
    </xf>
    <xf numFmtId="0" fontId="27" fillId="0" borderId="8" xfId="0" applyFont="1" applyFill="1" applyBorder="1" applyAlignment="1">
      <alignment wrapText="1"/>
    </xf>
    <xf numFmtId="0" fontId="4" fillId="0" borderId="8" xfId="3" applyFill="1" applyBorder="1" applyAlignment="1">
      <alignment wrapText="1"/>
    </xf>
    <xf numFmtId="8" fontId="27" fillId="0" borderId="7" xfId="0" applyNumberFormat="1" applyFont="1" applyFill="1" applyBorder="1" applyAlignment="1">
      <alignment wrapText="1"/>
    </xf>
    <xf numFmtId="0" fontId="27" fillId="0" borderId="9" xfId="0" applyFont="1" applyFill="1" applyBorder="1" applyAlignment="1">
      <alignment wrapText="1"/>
    </xf>
    <xf numFmtId="0" fontId="0" fillId="0" borderId="2" xfId="0" applyFill="1" applyBorder="1"/>
    <xf numFmtId="0" fontId="4" fillId="0" borderId="9" xfId="3" applyFill="1" applyBorder="1" applyAlignment="1">
      <alignment wrapText="1"/>
    </xf>
    <xf numFmtId="0" fontId="15" fillId="0" borderId="2" xfId="0" applyFont="1" applyFill="1" applyBorder="1" applyAlignment="1">
      <alignment horizontal="center" vertical="center" wrapText="1"/>
    </xf>
    <xf numFmtId="44" fontId="15" fillId="0" borderId="2" xfId="7"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wrapText="1"/>
    </xf>
    <xf numFmtId="0" fontId="0" fillId="0" borderId="2" xfId="0" applyFill="1" applyBorder="1" applyAlignment="1">
      <alignment horizontal="center" vertical="top" wrapText="1"/>
    </xf>
    <xf numFmtId="0" fontId="16" fillId="0" borderId="2" xfId="0" applyFont="1" applyFill="1" applyBorder="1" applyAlignment="1">
      <alignment horizontal="center" vertical="top" wrapText="1"/>
    </xf>
    <xf numFmtId="44" fontId="28" fillId="0" borderId="2" xfId="7" applyFont="1" applyFill="1" applyBorder="1" applyAlignment="1">
      <alignment horizontal="center" vertical="center" wrapText="1"/>
    </xf>
    <xf numFmtId="0" fontId="25" fillId="0" borderId="2" xfId="0" applyFont="1" applyFill="1" applyBorder="1" applyAlignment="1">
      <alignment horizontal="center" vertical="top"/>
    </xf>
    <xf numFmtId="0" fontId="3" fillId="0" borderId="2" xfId="0" applyFont="1" applyBorder="1" applyAlignment="1">
      <alignment horizontal="center" vertical="center"/>
    </xf>
    <xf numFmtId="0" fontId="3" fillId="0" borderId="2" xfId="0" applyFont="1" applyBorder="1" applyAlignment="1">
      <alignment horizontal="center" wrapText="1"/>
    </xf>
    <xf numFmtId="0" fontId="3" fillId="5" borderId="2" xfId="0" applyFont="1" applyFill="1" applyBorder="1" applyAlignment="1">
      <alignment horizontal="center"/>
    </xf>
    <xf numFmtId="44" fontId="3" fillId="5" borderId="2" xfId="7" applyFont="1" applyFill="1" applyBorder="1" applyAlignment="1">
      <alignment horizontal="center"/>
    </xf>
    <xf numFmtId="0" fontId="3" fillId="0" borderId="2" xfId="0" applyFont="1" applyBorder="1" applyAlignment="1">
      <alignment horizontal="center"/>
    </xf>
  </cellXfs>
  <cellStyles count="9">
    <cellStyle name="Enllaç" xfId="1" xr:uid="{00000000-0005-0000-0000-000000000000}"/>
    <cellStyle name="Hipervínculo" xfId="6" builtinId="8"/>
    <cellStyle name="Hyperlink" xfId="3" xr:uid="{00000000-0005-0000-0000-000001000000}"/>
    <cellStyle name="Millares" xfId="8" builtinId="3"/>
    <cellStyle name="Millares 2" xfId="2" xr:uid="{00000000-0005-0000-0000-000002000000}"/>
    <cellStyle name="Moneda" xfId="7" builtinId="4"/>
    <cellStyle name="Normal" xfId="0" builtinId="0"/>
    <cellStyle name="Normal 2" xfId="5" xr:uid="{00000000-0005-0000-0000-000004000000}"/>
    <cellStyle name="Normal 3" xfId="4" xr:uid="{00000000-0005-0000-0000-000005000000}"/>
  </cellStyles>
  <dxfs count="2">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e.juntaex.es/pdfs/doe/2023/2190o/23063845.pdf" TargetMode="External"/><Relationship Id="rId18" Type="http://schemas.openxmlformats.org/officeDocument/2006/relationships/hyperlink" Target="https://doe.juntaex.es/pdfs/doe/2023/1470o/23AC0045.pdf" TargetMode="External"/><Relationship Id="rId26" Type="http://schemas.openxmlformats.org/officeDocument/2006/relationships/hyperlink" Target="https://contrataciondelestado.es/wps/poc?uri=deeplink%3Adetalle_licitacion&amp;idEvl=UMAkmQhKK1Hua%2Fi14w%2FPLA%3D%3D" TargetMode="External"/><Relationship Id="rId39" Type="http://schemas.openxmlformats.org/officeDocument/2006/relationships/hyperlink" Target="https://doe.juntaex.es/pdfs/doe/2024/700o/24AC0031.pdf" TargetMode="External"/><Relationship Id="rId21" Type="http://schemas.openxmlformats.org/officeDocument/2006/relationships/hyperlink" Target="https://doe.juntaex.es/pdfs/doe/2024/490o/24AC0017.pdf" TargetMode="External"/><Relationship Id="rId34" Type="http://schemas.openxmlformats.org/officeDocument/2006/relationships/hyperlink" Target="https://doe.juntaex.es/pdfs/doe/2023/1470o/23AC0045.pdf" TargetMode="External"/><Relationship Id="rId42" Type="http://schemas.openxmlformats.org/officeDocument/2006/relationships/hyperlink" Target="https://contrataciondelestado.es/wps/portal/!ut/p/b1/jZDLDoJADEW_hQ8gLQMzwhJ5ExTkpcyGkIhkEoGNMcavF4hb0O6anHObXuBQyQRVAwllOoUL8KF5iq55iHFo7lAB57vaLJ2TGRgqxvvURhImhzzxiIKoQdk3L9GLd3uFHKp4DuCs1pzYslyfoJ6pkxDZRcH8eSUTUE0AroyJm75Hv_4qQP7zqWppZVgmLAs8xMB37ahQ6KSzX_4Z-IJsJSzA1ovbRwgc_bFvf5XP5sYT6LmQeZreskD2OlOSPhT4ZGM!/" TargetMode="External"/><Relationship Id="rId7" Type="http://schemas.openxmlformats.org/officeDocument/2006/relationships/hyperlink" Target="http://extremambiente.juntaex.es/index.php" TargetMode="External"/><Relationship Id="rId2" Type="http://schemas.openxmlformats.org/officeDocument/2006/relationships/hyperlink" Target="https://contrataciondelestado.es/" TargetMode="External"/><Relationship Id="rId16" Type="http://schemas.openxmlformats.org/officeDocument/2006/relationships/hyperlink" Target="https://doe.juntaex.es/pdfs/doe/2023/1420o/23AC0036.pdf" TargetMode="External"/><Relationship Id="rId20" Type="http://schemas.openxmlformats.org/officeDocument/2006/relationships/hyperlink" Target="https://doe.juntaex.es/pdfs/doe/2023/2280o/23AC0087.pdf" TargetMode="External"/><Relationship Id="rId29" Type="http://schemas.openxmlformats.org/officeDocument/2006/relationships/hyperlink" Target="https://doe.juntaex.es/pdfs/doe/2023/2190o/23063845.pdf" TargetMode="External"/><Relationship Id="rId41" Type="http://schemas.openxmlformats.org/officeDocument/2006/relationships/hyperlink" Target="https://contrataciondelestado.es/wps/portal/!ut/p/b1/jZDLDoJADEW_hQ8gLQMzwhJ5ExTkpcyGkIhkEoGNMcavF4hb0O6anHObXuBQyQRVAwllOoUL8KF5iq55iHFo7lAB57vaLJ2TGRgqxvvURhImhzzxiIKoQdk3L9GLd3uFHCp7DuCs1pzYslyfoJ6pkxDZRcH8eSUTUE0AroyJm75Hv_4qQP7zqWppZVgmLAs8xMB37ahQ6KSzX_4Z-IJsJSzA1ovbRwgc_bFvf5XP5sYd6LmQeZreskD2OlOSPvsrz90!/" TargetMode="External"/><Relationship Id="rId1" Type="http://schemas.openxmlformats.org/officeDocument/2006/relationships/hyperlink" Target="https://doe.juntaex.es/pdfs/doe/2022/2480o/22040219.pdf" TargetMode="External"/><Relationship Id="rId6" Type="http://schemas.openxmlformats.org/officeDocument/2006/relationships/hyperlink" Target="https://doe.juntaex.es/pdfs/doe/2023/2190o/23063845.pdf" TargetMode="External"/><Relationship Id="rId11" Type="http://schemas.openxmlformats.org/officeDocument/2006/relationships/hyperlink" Target="https://contrataciondelestado.es/" TargetMode="External"/><Relationship Id="rId24" Type="http://schemas.openxmlformats.org/officeDocument/2006/relationships/hyperlink" Target="https://doe.juntaex.es/pdfs/doe/2023/1070o/23062150.pdf" TargetMode="External"/><Relationship Id="rId32" Type="http://schemas.openxmlformats.org/officeDocument/2006/relationships/hyperlink" Target="https://doe.juntaex.es/pdfs/doe/2023/1420o/23AC0036.pdf" TargetMode="External"/><Relationship Id="rId37" Type="http://schemas.openxmlformats.org/officeDocument/2006/relationships/hyperlink" Target="https://doe.juntaex.es/pdfs/doe/2024/490o/24AC0017.pdf" TargetMode="External"/><Relationship Id="rId40" Type="http://schemas.openxmlformats.org/officeDocument/2006/relationships/hyperlink" Target="https://doe.juntaex.es/pdfs/doe/2023/1070o/23062150.pdf" TargetMode="External"/><Relationship Id="rId5" Type="http://schemas.openxmlformats.org/officeDocument/2006/relationships/hyperlink" Target="http://residencias.educarex.es/" TargetMode="External"/><Relationship Id="rId15" Type="http://schemas.openxmlformats.org/officeDocument/2006/relationships/hyperlink" Target="https://doe.juntaex.es/pdfs/doe/2023/10o/22040213.pdf" TargetMode="External"/><Relationship Id="rId23" Type="http://schemas.openxmlformats.org/officeDocument/2006/relationships/hyperlink" Target="https://doe.juntaex.es/pdfs/doe/2024/700o/24AC0031.pdf" TargetMode="External"/><Relationship Id="rId28" Type="http://schemas.openxmlformats.org/officeDocument/2006/relationships/hyperlink" Target="https://contrataciondelestado.es/wps/poc?uri=deeplink%3Adetalle_licitacion&amp;idEvl=Q0CSwG8Pg916nTs9LZ9RhQ%3D%3D" TargetMode="External"/><Relationship Id="rId36" Type="http://schemas.openxmlformats.org/officeDocument/2006/relationships/hyperlink" Target="https://doe.juntaex.es/pdfs/doe/2023/2280o/23AC0087.pdf" TargetMode="External"/><Relationship Id="rId10" Type="http://schemas.openxmlformats.org/officeDocument/2006/relationships/hyperlink" Target="http://extremambiente.juntaex.es/index.php" TargetMode="External"/><Relationship Id="rId19" Type="http://schemas.openxmlformats.org/officeDocument/2006/relationships/hyperlink" Target="https://doe.juntaex.es/pdfs/doe/2023/1510o/23AC0052.pdf" TargetMode="External"/><Relationship Id="rId31" Type="http://schemas.openxmlformats.org/officeDocument/2006/relationships/hyperlink" Target="https://doe.juntaex.es/pdfs/doe/2023/10o/22040213.pdf" TargetMode="External"/><Relationship Id="rId4" Type="http://schemas.openxmlformats.org/officeDocument/2006/relationships/hyperlink" Target="https://doe.juntaex.es/pdfs/doe/2023/1180o/23062312.pdf" TargetMode="External"/><Relationship Id="rId9" Type="http://schemas.openxmlformats.org/officeDocument/2006/relationships/hyperlink" Target="http://extremambiente.juntaex.es/index.php" TargetMode="External"/><Relationship Id="rId14" Type="http://schemas.openxmlformats.org/officeDocument/2006/relationships/hyperlink" Target="https://doe.juntaex.es/pdfs/doe/2023/2480o/23AC0094.pdf" TargetMode="External"/><Relationship Id="rId22" Type="http://schemas.openxmlformats.org/officeDocument/2006/relationships/hyperlink" Target="https://doe.juntaex.es/pdfs/doe/2024/780o/24061342.pdf" TargetMode="External"/><Relationship Id="rId27" Type="http://schemas.openxmlformats.org/officeDocument/2006/relationships/hyperlink" Target="https://contrataciondelestado.es/wps/poc?uri=deeplink%3Adetalle_licitacion&amp;idEvl=Q0CSwG8Pg916nTs9LZ9RhQ%3D%3D" TargetMode="External"/><Relationship Id="rId30" Type="http://schemas.openxmlformats.org/officeDocument/2006/relationships/hyperlink" Target="https://doe.juntaex.es/pdfs/doe/2023/2480o/23AC0094.pdf" TargetMode="External"/><Relationship Id="rId35" Type="http://schemas.openxmlformats.org/officeDocument/2006/relationships/hyperlink" Target="https://doe.juntaex.es/pdfs/doe/2023/1510o/23AC0052.pdf" TargetMode="External"/><Relationship Id="rId43" Type="http://schemas.openxmlformats.org/officeDocument/2006/relationships/printerSettings" Target="../printerSettings/printerSettings1.bin"/><Relationship Id="rId8" Type="http://schemas.openxmlformats.org/officeDocument/2006/relationships/hyperlink" Target="http://extremambiente.juntaex.es/index.php" TargetMode="External"/><Relationship Id="rId3" Type="http://schemas.openxmlformats.org/officeDocument/2006/relationships/hyperlink" Target="https://www.educarex.es/universidad/programa-operativo-feder.html" TargetMode="External"/><Relationship Id="rId12" Type="http://schemas.openxmlformats.org/officeDocument/2006/relationships/hyperlink" Target="https://contrataciondelestado.es/wps/poc?uri=deeplink:detalle_licitacion&amp;idEvl=v0unKdWXTsH9pbnDwlaUlg%3D%3D" TargetMode="External"/><Relationship Id="rId17" Type="http://schemas.openxmlformats.org/officeDocument/2006/relationships/hyperlink" Target="https://doe.juntaex.es/pdfs/doe/2023/1470o/23AC0043.pdf" TargetMode="External"/><Relationship Id="rId25" Type="http://schemas.openxmlformats.org/officeDocument/2006/relationships/hyperlink" Target="https://www.juntaex.es/w/3352" TargetMode="External"/><Relationship Id="rId33" Type="http://schemas.openxmlformats.org/officeDocument/2006/relationships/hyperlink" Target="https://doe.juntaex.es/pdfs/doe/2023/1470o/23AC0043.pdf" TargetMode="External"/><Relationship Id="rId38" Type="http://schemas.openxmlformats.org/officeDocument/2006/relationships/hyperlink" Target="https://doe.juntaex.es/pdfs/doe/2024/780o/2406134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1"/>
  <sheetViews>
    <sheetView tabSelected="1" zoomScale="91" zoomScaleNormal="91" workbookViewId="0">
      <pane ySplit="1" topLeftCell="A149" activePane="bottomLeft" state="frozen"/>
      <selection activeCell="I1" sqref="I1"/>
      <selection pane="bottomLeft" activeCell="F154" sqref="F154"/>
    </sheetView>
  </sheetViews>
  <sheetFormatPr baseColWidth="10" defaultColWidth="11.44140625" defaultRowHeight="14.4" x14ac:dyDescent="0.3"/>
  <cols>
    <col min="1" max="1" width="11.44140625" style="26"/>
    <col min="2" max="2" width="8.44140625" style="26" bestFit="1" customWidth="1"/>
    <col min="3" max="3" width="7.88671875" style="26" bestFit="1" customWidth="1"/>
    <col min="4" max="4" width="9" style="26" bestFit="1" customWidth="1"/>
    <col min="5" max="5" width="12.6640625" style="26" bestFit="1" customWidth="1"/>
    <col min="6" max="6" width="40.6640625" style="26" customWidth="1"/>
    <col min="7" max="7" width="32.44140625" style="26" bestFit="1" customWidth="1"/>
    <col min="8" max="8" width="32.44140625" style="26" customWidth="1"/>
    <col min="9" max="9" width="26.88671875" style="26" bestFit="1" customWidth="1"/>
    <col min="10" max="10" width="161" style="26" bestFit="1" customWidth="1"/>
    <col min="11" max="11" width="48.88671875" style="26" bestFit="1" customWidth="1"/>
    <col min="12" max="12" width="25.88671875" style="26" customWidth="1"/>
    <col min="13" max="13" width="25.88671875" style="38" customWidth="1"/>
    <col min="14" max="14" width="18.88671875" style="38" customWidth="1"/>
    <col min="15" max="16" width="18.88671875" style="26" customWidth="1"/>
    <col min="17" max="17" width="78.5546875" style="26" bestFit="1" customWidth="1"/>
    <col min="18" max="18" width="67" style="26" customWidth="1"/>
    <col min="19" max="19" width="18.88671875" style="26" customWidth="1"/>
    <col min="20" max="21" width="13.5546875" style="26" customWidth="1"/>
    <col min="22" max="22" width="15.5546875" style="26" customWidth="1"/>
    <col min="23" max="23" width="18.33203125" style="26" customWidth="1"/>
    <col min="24" max="16384" width="11.44140625" style="26"/>
  </cols>
  <sheetData>
    <row r="1" spans="1:17" s="19" customFormat="1" ht="70.5" customHeight="1" x14ac:dyDescent="0.3">
      <c r="A1" s="14" t="s">
        <v>0</v>
      </c>
      <c r="B1" s="14" t="s">
        <v>2</v>
      </c>
      <c r="C1" s="14" t="s">
        <v>3</v>
      </c>
      <c r="D1" s="14" t="s">
        <v>4</v>
      </c>
      <c r="E1" s="15" t="s">
        <v>7</v>
      </c>
      <c r="F1" s="15" t="s">
        <v>6</v>
      </c>
      <c r="G1" s="14" t="s">
        <v>8</v>
      </c>
      <c r="H1" s="16" t="s">
        <v>211</v>
      </c>
      <c r="I1" s="17" t="s">
        <v>9</v>
      </c>
      <c r="J1" s="17" t="s">
        <v>1</v>
      </c>
      <c r="K1" s="17" t="s">
        <v>5</v>
      </c>
      <c r="L1" s="16" t="s">
        <v>215</v>
      </c>
      <c r="M1" s="18" t="s">
        <v>212</v>
      </c>
      <c r="N1" s="18" t="s">
        <v>213</v>
      </c>
      <c r="O1" s="16" t="s">
        <v>10</v>
      </c>
      <c r="P1" s="16" t="s">
        <v>11</v>
      </c>
      <c r="Q1" s="16" t="s">
        <v>214</v>
      </c>
    </row>
    <row r="2" spans="1:17" s="19" customFormat="1" ht="96.6" x14ac:dyDescent="0.3">
      <c r="A2" s="2" t="s">
        <v>69</v>
      </c>
      <c r="B2" s="2" t="s">
        <v>24</v>
      </c>
      <c r="C2" s="2">
        <v>2</v>
      </c>
      <c r="D2" s="2" t="s">
        <v>13</v>
      </c>
      <c r="E2" s="2" t="s">
        <v>187</v>
      </c>
      <c r="F2" s="2" t="s">
        <v>188</v>
      </c>
      <c r="G2" s="2" t="s">
        <v>29</v>
      </c>
      <c r="H2" s="2" t="s">
        <v>101</v>
      </c>
      <c r="I2" s="2" t="s">
        <v>30</v>
      </c>
      <c r="J2" s="2" t="s">
        <v>31</v>
      </c>
      <c r="K2" s="2" t="s">
        <v>72</v>
      </c>
      <c r="L2" s="2" t="s">
        <v>238</v>
      </c>
      <c r="M2" s="20">
        <v>7700000</v>
      </c>
      <c r="N2" s="20">
        <v>6545000</v>
      </c>
      <c r="O2" s="2" t="s">
        <v>272</v>
      </c>
      <c r="P2" s="44">
        <v>47299</v>
      </c>
      <c r="Q2" s="2" t="s">
        <v>74</v>
      </c>
    </row>
    <row r="3" spans="1:17" s="19" customFormat="1" ht="114.75" customHeight="1" x14ac:dyDescent="0.3">
      <c r="A3" s="2" t="s">
        <v>69</v>
      </c>
      <c r="B3" s="2" t="s">
        <v>22</v>
      </c>
      <c r="C3" s="2">
        <v>4</v>
      </c>
      <c r="D3" s="2" t="s">
        <v>25</v>
      </c>
      <c r="E3" s="2" t="s">
        <v>201</v>
      </c>
      <c r="F3" s="2" t="s">
        <v>202</v>
      </c>
      <c r="G3" s="2" t="s">
        <v>235</v>
      </c>
      <c r="H3" s="2" t="s">
        <v>101</v>
      </c>
      <c r="I3" s="2" t="s">
        <v>236</v>
      </c>
      <c r="J3" s="21" t="s">
        <v>237</v>
      </c>
      <c r="K3" s="2" t="s">
        <v>75</v>
      </c>
      <c r="L3" s="2" t="s">
        <v>238</v>
      </c>
      <c r="M3" s="20">
        <v>2700000</v>
      </c>
      <c r="N3" s="20">
        <f>M3*0.85</f>
        <v>2295000</v>
      </c>
      <c r="O3" s="22">
        <v>2024</v>
      </c>
      <c r="P3" s="22">
        <v>2024</v>
      </c>
      <c r="Q3" s="2" t="s">
        <v>76</v>
      </c>
    </row>
    <row r="4" spans="1:17" s="19" customFormat="1" ht="41.4" x14ac:dyDescent="0.3">
      <c r="A4" s="2" t="s">
        <v>69</v>
      </c>
      <c r="B4" s="2" t="s">
        <v>15</v>
      </c>
      <c r="C4" s="2">
        <v>1</v>
      </c>
      <c r="D4" s="2" t="s">
        <v>18</v>
      </c>
      <c r="E4" s="2" t="s">
        <v>157</v>
      </c>
      <c r="F4" s="2" t="s">
        <v>158</v>
      </c>
      <c r="G4" s="2" t="s">
        <v>36</v>
      </c>
      <c r="H4" s="2" t="s">
        <v>101</v>
      </c>
      <c r="I4" s="2" t="s">
        <v>37</v>
      </c>
      <c r="J4" s="2" t="s">
        <v>38</v>
      </c>
      <c r="K4" s="2" t="s">
        <v>77</v>
      </c>
      <c r="L4" s="2" t="s">
        <v>238</v>
      </c>
      <c r="M4" s="20">
        <f>N4/0.85</f>
        <v>3529411.7647058824</v>
      </c>
      <c r="N4" s="20">
        <v>3000000</v>
      </c>
      <c r="O4" s="2">
        <v>2024</v>
      </c>
      <c r="P4" s="2">
        <v>2025</v>
      </c>
      <c r="Q4" s="58" t="s">
        <v>341</v>
      </c>
    </row>
    <row r="5" spans="1:17" s="19" customFormat="1" ht="41.4" x14ac:dyDescent="0.3">
      <c r="A5" s="2" t="s">
        <v>69</v>
      </c>
      <c r="B5" s="2" t="s">
        <v>15</v>
      </c>
      <c r="C5" s="2">
        <v>1</v>
      </c>
      <c r="D5" s="2" t="s">
        <v>18</v>
      </c>
      <c r="E5" s="2" t="s">
        <v>157</v>
      </c>
      <c r="F5" s="2" t="s">
        <v>158</v>
      </c>
      <c r="G5" s="2" t="s">
        <v>36</v>
      </c>
      <c r="H5" s="2" t="s">
        <v>101</v>
      </c>
      <c r="I5" s="2" t="s">
        <v>39</v>
      </c>
      <c r="J5" s="2" t="s">
        <v>40</v>
      </c>
      <c r="K5" s="2" t="s">
        <v>78</v>
      </c>
      <c r="L5" s="2" t="s">
        <v>238</v>
      </c>
      <c r="M5" s="20">
        <f t="shared" ref="M5:M6" si="0">N5/0.85</f>
        <v>2352941.1764705884</v>
      </c>
      <c r="N5" s="20">
        <v>2000000</v>
      </c>
      <c r="O5" s="2">
        <v>2024</v>
      </c>
      <c r="P5" s="2">
        <v>2025</v>
      </c>
      <c r="Q5" s="2" t="s">
        <v>342</v>
      </c>
    </row>
    <row r="6" spans="1:17" s="19" customFormat="1" ht="41.4" x14ac:dyDescent="0.3">
      <c r="A6" s="2" t="s">
        <v>69</v>
      </c>
      <c r="B6" s="2" t="s">
        <v>15</v>
      </c>
      <c r="C6" s="2">
        <v>1</v>
      </c>
      <c r="D6" s="2" t="s">
        <v>18</v>
      </c>
      <c r="E6" s="2" t="s">
        <v>157</v>
      </c>
      <c r="F6" s="2" t="s">
        <v>158</v>
      </c>
      <c r="G6" s="2" t="s">
        <v>36</v>
      </c>
      <c r="H6" s="2" t="s">
        <v>101</v>
      </c>
      <c r="I6" s="2" t="s">
        <v>41</v>
      </c>
      <c r="J6" s="2" t="s">
        <v>42</v>
      </c>
      <c r="K6" s="2" t="s">
        <v>79</v>
      </c>
      <c r="L6" s="2" t="s">
        <v>238</v>
      </c>
      <c r="M6" s="20">
        <f t="shared" si="0"/>
        <v>411764.70588235295</v>
      </c>
      <c r="N6" s="20">
        <v>350000</v>
      </c>
      <c r="O6" s="2">
        <v>2024</v>
      </c>
      <c r="P6" s="2">
        <v>2024</v>
      </c>
      <c r="Q6" s="2" t="s">
        <v>343</v>
      </c>
    </row>
    <row r="7" spans="1:17" s="19" customFormat="1" ht="41.4" x14ac:dyDescent="0.3">
      <c r="A7" s="2" t="s">
        <v>69</v>
      </c>
      <c r="B7" s="2" t="s">
        <v>15</v>
      </c>
      <c r="C7" s="2">
        <v>1</v>
      </c>
      <c r="D7" s="2" t="s">
        <v>12</v>
      </c>
      <c r="E7" s="2" t="s">
        <v>138</v>
      </c>
      <c r="F7" s="2" t="s">
        <v>139</v>
      </c>
      <c r="G7" s="2" t="s">
        <v>46</v>
      </c>
      <c r="H7" s="11" t="s">
        <v>101</v>
      </c>
      <c r="I7" s="2" t="s">
        <v>43</v>
      </c>
      <c r="J7" s="2" t="s">
        <v>44</v>
      </c>
      <c r="K7" s="2" t="s">
        <v>80</v>
      </c>
      <c r="L7" s="2" t="s">
        <v>238</v>
      </c>
      <c r="M7" s="20">
        <f>N7/0.85</f>
        <v>5882352.9411764704</v>
      </c>
      <c r="N7" s="20">
        <v>5000000</v>
      </c>
      <c r="O7" s="2">
        <v>2022</v>
      </c>
      <c r="P7" s="2">
        <v>2023</v>
      </c>
      <c r="Q7" s="2" t="s">
        <v>81</v>
      </c>
    </row>
    <row r="8" spans="1:17" s="19" customFormat="1" ht="27.6" x14ac:dyDescent="0.3">
      <c r="A8" s="2" t="s">
        <v>69</v>
      </c>
      <c r="B8" s="2" t="s">
        <v>15</v>
      </c>
      <c r="C8" s="2">
        <v>1</v>
      </c>
      <c r="D8" s="2" t="s">
        <v>12</v>
      </c>
      <c r="E8" s="2" t="s">
        <v>138</v>
      </c>
      <c r="F8" s="2" t="s">
        <v>139</v>
      </c>
      <c r="G8" s="2" t="s">
        <v>46</v>
      </c>
      <c r="H8" s="11" t="s">
        <v>101</v>
      </c>
      <c r="I8" s="2" t="s">
        <v>43</v>
      </c>
      <c r="J8" s="2" t="s">
        <v>45</v>
      </c>
      <c r="K8" s="2" t="s">
        <v>19</v>
      </c>
      <c r="L8" s="2" t="s">
        <v>238</v>
      </c>
      <c r="M8" s="20">
        <f t="shared" ref="M8:M10" si="1">N8/0.85</f>
        <v>2352941.1764705884</v>
      </c>
      <c r="N8" s="20">
        <v>2000000</v>
      </c>
      <c r="O8" s="2">
        <v>2023</v>
      </c>
      <c r="P8" s="2">
        <v>2023</v>
      </c>
      <c r="Q8" s="2" t="s">
        <v>82</v>
      </c>
    </row>
    <row r="9" spans="1:17" s="19" customFormat="1" ht="27.6" x14ac:dyDescent="0.3">
      <c r="A9" s="2" t="s">
        <v>69</v>
      </c>
      <c r="B9" s="2" t="s">
        <v>15</v>
      </c>
      <c r="C9" s="2">
        <v>1</v>
      </c>
      <c r="D9" s="2" t="s">
        <v>12</v>
      </c>
      <c r="E9" s="2" t="s">
        <v>138</v>
      </c>
      <c r="F9" s="2" t="s">
        <v>139</v>
      </c>
      <c r="G9" s="2" t="s">
        <v>46</v>
      </c>
      <c r="H9" s="11" t="s">
        <v>101</v>
      </c>
      <c r="I9" s="2" t="s">
        <v>43</v>
      </c>
      <c r="J9" s="2" t="s">
        <v>47</v>
      </c>
      <c r="K9" s="2" t="s">
        <v>19</v>
      </c>
      <c r="L9" s="2" t="s">
        <v>238</v>
      </c>
      <c r="M9" s="20">
        <f t="shared" si="1"/>
        <v>4117647.0588235296</v>
      </c>
      <c r="N9" s="20">
        <v>3500000</v>
      </c>
      <c r="O9" s="22">
        <v>2024</v>
      </c>
      <c r="P9" s="2">
        <v>2024</v>
      </c>
      <c r="Q9" s="2"/>
    </row>
    <row r="10" spans="1:17" s="19" customFormat="1" ht="27.6" x14ac:dyDescent="0.3">
      <c r="A10" s="2" t="s">
        <v>69</v>
      </c>
      <c r="B10" s="2" t="s">
        <v>15</v>
      </c>
      <c r="C10" s="2">
        <v>1</v>
      </c>
      <c r="D10" s="2" t="s">
        <v>12</v>
      </c>
      <c r="E10" s="2" t="s">
        <v>138</v>
      </c>
      <c r="F10" s="2" t="s">
        <v>139</v>
      </c>
      <c r="G10" s="2" t="s">
        <v>46</v>
      </c>
      <c r="H10" s="11" t="s">
        <v>101</v>
      </c>
      <c r="I10" s="2" t="s">
        <v>43</v>
      </c>
      <c r="J10" s="2" t="s">
        <v>45</v>
      </c>
      <c r="K10" s="2" t="s">
        <v>19</v>
      </c>
      <c r="L10" s="2" t="s">
        <v>238</v>
      </c>
      <c r="M10" s="20">
        <f t="shared" si="1"/>
        <v>2058823.5294117648</v>
      </c>
      <c r="N10" s="20">
        <v>1750000</v>
      </c>
      <c r="O10" s="22">
        <v>2024</v>
      </c>
      <c r="P10" s="2">
        <v>2024</v>
      </c>
      <c r="Q10" s="2"/>
    </row>
    <row r="11" spans="1:17" s="24" customFormat="1" ht="27.6" x14ac:dyDescent="0.3">
      <c r="A11" s="11" t="s">
        <v>69</v>
      </c>
      <c r="B11" s="11" t="s">
        <v>15</v>
      </c>
      <c r="C11" s="11">
        <v>1</v>
      </c>
      <c r="D11" s="11" t="s">
        <v>12</v>
      </c>
      <c r="E11" s="2" t="s">
        <v>140</v>
      </c>
      <c r="F11" s="2" t="s">
        <v>141</v>
      </c>
      <c r="G11" s="11" t="s">
        <v>48</v>
      </c>
      <c r="H11" s="11" t="s">
        <v>101</v>
      </c>
      <c r="I11" s="11" t="s">
        <v>16</v>
      </c>
      <c r="J11" s="11" t="s">
        <v>49</v>
      </c>
      <c r="K11" s="11" t="s">
        <v>83</v>
      </c>
      <c r="L11" s="2" t="s">
        <v>238</v>
      </c>
      <c r="M11" s="23">
        <v>20824500</v>
      </c>
      <c r="N11" s="23">
        <f>M11*0.85</f>
        <v>17700825</v>
      </c>
      <c r="O11" s="22">
        <v>2024</v>
      </c>
      <c r="P11" s="11">
        <v>2027</v>
      </c>
      <c r="Q11" s="11"/>
    </row>
    <row r="12" spans="1:17" s="19" customFormat="1" ht="69" x14ac:dyDescent="0.3">
      <c r="A12" s="2" t="s">
        <v>69</v>
      </c>
      <c r="B12" s="2" t="s">
        <v>15</v>
      </c>
      <c r="C12" s="2">
        <v>1</v>
      </c>
      <c r="D12" s="2" t="s">
        <v>18</v>
      </c>
      <c r="E12" s="2" t="s">
        <v>157</v>
      </c>
      <c r="F12" s="2" t="s">
        <v>158</v>
      </c>
      <c r="G12" s="2" t="s">
        <v>50</v>
      </c>
      <c r="H12" s="2" t="s">
        <v>101</v>
      </c>
      <c r="I12" s="2" t="s">
        <v>51</v>
      </c>
      <c r="J12" s="2" t="s">
        <v>52</v>
      </c>
      <c r="K12" s="2" t="s">
        <v>84</v>
      </c>
      <c r="L12" s="2" t="s">
        <v>238</v>
      </c>
      <c r="M12" s="20">
        <f t="shared" ref="M12" si="2">N12/0.85</f>
        <v>411764.70588235295</v>
      </c>
      <c r="N12" s="20">
        <v>350000</v>
      </c>
      <c r="O12" s="2">
        <v>2023</v>
      </c>
      <c r="P12" s="2">
        <v>2024</v>
      </c>
      <c r="Q12" s="2" t="s">
        <v>85</v>
      </c>
    </row>
    <row r="13" spans="1:17" s="19" customFormat="1" ht="41.4" x14ac:dyDescent="0.3">
      <c r="A13" s="2" t="s">
        <v>69</v>
      </c>
      <c r="B13" s="2" t="s">
        <v>15</v>
      </c>
      <c r="C13" s="2">
        <v>1</v>
      </c>
      <c r="D13" s="2" t="s">
        <v>18</v>
      </c>
      <c r="E13" s="2" t="s">
        <v>159</v>
      </c>
      <c r="F13" s="2" t="s">
        <v>160</v>
      </c>
      <c r="G13" s="2" t="s">
        <v>53</v>
      </c>
      <c r="H13" s="2" t="s">
        <v>101</v>
      </c>
      <c r="I13" s="2" t="s">
        <v>54</v>
      </c>
      <c r="J13" s="2" t="s">
        <v>55</v>
      </c>
      <c r="K13" s="2" t="s">
        <v>84</v>
      </c>
      <c r="L13" s="2" t="s">
        <v>238</v>
      </c>
      <c r="M13" s="20">
        <f>N13/0.85</f>
        <v>200000</v>
      </c>
      <c r="N13" s="20">
        <v>170000</v>
      </c>
      <c r="O13" s="2">
        <v>2023</v>
      </c>
      <c r="P13" s="2">
        <v>2023</v>
      </c>
      <c r="Q13" s="2" t="s">
        <v>86</v>
      </c>
    </row>
    <row r="14" spans="1:17" s="19" customFormat="1" ht="41.4" x14ac:dyDescent="0.3">
      <c r="A14" s="2" t="s">
        <v>69</v>
      </c>
      <c r="B14" s="2" t="s">
        <v>15</v>
      </c>
      <c r="C14" s="2">
        <v>1</v>
      </c>
      <c r="D14" s="2" t="s">
        <v>18</v>
      </c>
      <c r="E14" s="2" t="s">
        <v>159</v>
      </c>
      <c r="F14" s="2" t="s">
        <v>160</v>
      </c>
      <c r="G14" s="2" t="s">
        <v>53</v>
      </c>
      <c r="H14" s="2" t="s">
        <v>101</v>
      </c>
      <c r="I14" s="2" t="s">
        <v>56</v>
      </c>
      <c r="J14" s="2" t="s">
        <v>57</v>
      </c>
      <c r="K14" s="2" t="s">
        <v>84</v>
      </c>
      <c r="L14" s="2" t="s">
        <v>238</v>
      </c>
      <c r="M14" s="20">
        <f>N14/0.85</f>
        <v>423529.4117647059</v>
      </c>
      <c r="N14" s="20">
        <v>360000</v>
      </c>
      <c r="O14" s="2">
        <v>2023</v>
      </c>
      <c r="P14" s="2">
        <v>2024</v>
      </c>
      <c r="Q14" s="2"/>
    </row>
    <row r="15" spans="1:17" s="19" customFormat="1" ht="69" x14ac:dyDescent="0.3">
      <c r="A15" s="2" t="s">
        <v>69</v>
      </c>
      <c r="B15" s="2" t="s">
        <v>15</v>
      </c>
      <c r="C15" s="2">
        <v>1</v>
      </c>
      <c r="D15" s="2" t="s">
        <v>18</v>
      </c>
      <c r="E15" s="2" t="s">
        <v>155</v>
      </c>
      <c r="F15" s="2" t="s">
        <v>156</v>
      </c>
      <c r="G15" s="2" t="s">
        <v>58</v>
      </c>
      <c r="H15" s="2" t="s">
        <v>101</v>
      </c>
      <c r="I15" s="2" t="s">
        <v>59</v>
      </c>
      <c r="J15" s="2" t="s">
        <v>60</v>
      </c>
      <c r="K15" s="2" t="s">
        <v>87</v>
      </c>
      <c r="L15" s="2" t="s">
        <v>238</v>
      </c>
      <c r="M15" s="20">
        <v>40000000</v>
      </c>
      <c r="N15" s="20">
        <f>M15*0.85</f>
        <v>34000000</v>
      </c>
      <c r="O15" s="2">
        <v>2021</v>
      </c>
      <c r="P15" s="2">
        <v>2029</v>
      </c>
      <c r="Q15" s="2"/>
    </row>
    <row r="16" spans="1:17" s="19" customFormat="1" ht="55.2" x14ac:dyDescent="0.3">
      <c r="A16" s="2" t="s">
        <v>69</v>
      </c>
      <c r="B16" s="2" t="s">
        <v>15</v>
      </c>
      <c r="C16" s="2">
        <v>1</v>
      </c>
      <c r="D16" s="2" t="s">
        <v>18</v>
      </c>
      <c r="E16" s="2" t="s">
        <v>157</v>
      </c>
      <c r="F16" s="2" t="s">
        <v>158</v>
      </c>
      <c r="G16" s="2" t="s">
        <v>58</v>
      </c>
      <c r="H16" s="2" t="s">
        <v>101</v>
      </c>
      <c r="I16" s="2" t="s">
        <v>61</v>
      </c>
      <c r="J16" s="2" t="s">
        <v>62</v>
      </c>
      <c r="K16" s="2" t="s">
        <v>87</v>
      </c>
      <c r="L16" s="2" t="s">
        <v>238</v>
      </c>
      <c r="M16" s="20">
        <f>N16/0.85</f>
        <v>4705882.3529411769</v>
      </c>
      <c r="N16" s="20">
        <v>4000000</v>
      </c>
      <c r="O16" s="2">
        <v>2024</v>
      </c>
      <c r="P16" s="2">
        <v>2024</v>
      </c>
      <c r="Q16" s="2"/>
    </row>
    <row r="17" spans="1:17" ht="27.6" x14ac:dyDescent="0.3">
      <c r="A17" s="2" t="s">
        <v>69</v>
      </c>
      <c r="B17" s="2" t="s">
        <v>24</v>
      </c>
      <c r="C17" s="2">
        <v>2</v>
      </c>
      <c r="D17" s="2" t="s">
        <v>216</v>
      </c>
      <c r="E17" s="2" t="s">
        <v>167</v>
      </c>
      <c r="F17" s="2" t="s">
        <v>168</v>
      </c>
      <c r="G17" s="2" t="s">
        <v>217</v>
      </c>
      <c r="H17" s="2" t="s">
        <v>20</v>
      </c>
      <c r="I17" s="2" t="s">
        <v>218</v>
      </c>
      <c r="J17" s="2" t="s">
        <v>219</v>
      </c>
      <c r="K17" s="2" t="s">
        <v>17</v>
      </c>
      <c r="L17" s="2" t="s">
        <v>238</v>
      </c>
      <c r="M17" s="20">
        <v>50000000</v>
      </c>
      <c r="N17" s="20">
        <f>M17*0.85</f>
        <v>42500000</v>
      </c>
      <c r="O17" s="2">
        <v>2023</v>
      </c>
      <c r="P17" s="2">
        <v>2028</v>
      </c>
      <c r="Q17" s="25" t="s">
        <v>220</v>
      </c>
    </row>
    <row r="18" spans="1:17" s="19" customFormat="1" ht="41.4" x14ac:dyDescent="0.3">
      <c r="A18" s="2" t="s">
        <v>69</v>
      </c>
      <c r="B18" s="2" t="s">
        <v>15</v>
      </c>
      <c r="C18" s="2">
        <v>1</v>
      </c>
      <c r="D18" s="2" t="s">
        <v>18</v>
      </c>
      <c r="E18" s="2" t="s">
        <v>159</v>
      </c>
      <c r="F18" s="2" t="s">
        <v>160</v>
      </c>
      <c r="G18" s="2" t="s">
        <v>53</v>
      </c>
      <c r="H18" s="2" t="s">
        <v>101</v>
      </c>
      <c r="I18" s="2" t="s">
        <v>54</v>
      </c>
      <c r="J18" s="2" t="s">
        <v>55</v>
      </c>
      <c r="K18" s="2" t="s">
        <v>84</v>
      </c>
      <c r="L18" s="2" t="s">
        <v>238</v>
      </c>
      <c r="M18" s="20">
        <f t="shared" ref="M18:M19" si="3">N18/0.85</f>
        <v>200000</v>
      </c>
      <c r="N18" s="20">
        <v>170000</v>
      </c>
      <c r="O18" s="2">
        <v>2023</v>
      </c>
      <c r="P18" s="2">
        <v>2023</v>
      </c>
      <c r="Q18" s="2" t="s">
        <v>86</v>
      </c>
    </row>
    <row r="19" spans="1:17" s="19" customFormat="1" ht="41.4" x14ac:dyDescent="0.3">
      <c r="A19" s="2" t="s">
        <v>69</v>
      </c>
      <c r="B19" s="2" t="s">
        <v>15</v>
      </c>
      <c r="C19" s="2">
        <v>1</v>
      </c>
      <c r="D19" s="2" t="s">
        <v>18</v>
      </c>
      <c r="E19" s="2" t="s">
        <v>159</v>
      </c>
      <c r="F19" s="2" t="s">
        <v>160</v>
      </c>
      <c r="G19" s="2" t="s">
        <v>53</v>
      </c>
      <c r="H19" s="2" t="s">
        <v>101</v>
      </c>
      <c r="I19" s="2" t="s">
        <v>56</v>
      </c>
      <c r="J19" s="2" t="s">
        <v>57</v>
      </c>
      <c r="K19" s="2" t="s">
        <v>84</v>
      </c>
      <c r="L19" s="2" t="s">
        <v>238</v>
      </c>
      <c r="M19" s="20">
        <f t="shared" si="3"/>
        <v>423529.4117647059</v>
      </c>
      <c r="N19" s="20">
        <v>360000</v>
      </c>
      <c r="O19" s="2">
        <v>2023</v>
      </c>
      <c r="P19" s="2">
        <v>2024</v>
      </c>
      <c r="Q19" s="2"/>
    </row>
    <row r="20" spans="1:17" s="105" customFormat="1" ht="55.2" x14ac:dyDescent="0.3">
      <c r="A20" s="103" t="s">
        <v>69</v>
      </c>
      <c r="B20" s="103" t="s">
        <v>15</v>
      </c>
      <c r="C20" s="103">
        <v>1</v>
      </c>
      <c r="D20" s="103" t="s">
        <v>23</v>
      </c>
      <c r="E20" s="103" t="s">
        <v>154</v>
      </c>
      <c r="F20" s="103" t="s">
        <v>63</v>
      </c>
      <c r="G20" s="103" t="s">
        <v>64</v>
      </c>
      <c r="H20" s="103" t="s">
        <v>101</v>
      </c>
      <c r="I20" s="103" t="s">
        <v>65</v>
      </c>
      <c r="J20" s="103" t="s">
        <v>66</v>
      </c>
      <c r="K20" s="103" t="s">
        <v>17</v>
      </c>
      <c r="L20" s="103" t="s">
        <v>238</v>
      </c>
      <c r="M20" s="45">
        <f>N20/0.85</f>
        <v>3000000</v>
      </c>
      <c r="N20" s="45">
        <v>2550000</v>
      </c>
      <c r="O20" s="104">
        <v>2024</v>
      </c>
      <c r="P20" s="104">
        <v>2026</v>
      </c>
      <c r="Q20" s="103"/>
    </row>
    <row r="21" spans="1:17" s="105" customFormat="1" ht="55.2" x14ac:dyDescent="0.3">
      <c r="A21" s="103" t="s">
        <v>69</v>
      </c>
      <c r="B21" s="103" t="s">
        <v>15</v>
      </c>
      <c r="C21" s="103">
        <v>1</v>
      </c>
      <c r="D21" s="103" t="s">
        <v>23</v>
      </c>
      <c r="E21" s="103" t="s">
        <v>154</v>
      </c>
      <c r="F21" s="103" t="s">
        <v>63</v>
      </c>
      <c r="G21" s="103" t="s">
        <v>64</v>
      </c>
      <c r="H21" s="103" t="s">
        <v>101</v>
      </c>
      <c r="I21" s="103" t="s">
        <v>67</v>
      </c>
      <c r="J21" s="103" t="s">
        <v>68</v>
      </c>
      <c r="K21" s="103" t="s">
        <v>88</v>
      </c>
      <c r="L21" s="103" t="s">
        <v>238</v>
      </c>
      <c r="M21" s="45">
        <f t="shared" ref="M21" si="4">N21/0.85</f>
        <v>1500000</v>
      </c>
      <c r="N21" s="45">
        <v>1275000</v>
      </c>
      <c r="O21" s="104">
        <v>2024</v>
      </c>
      <c r="P21" s="104">
        <v>2026</v>
      </c>
      <c r="Q21" s="103"/>
    </row>
    <row r="22" spans="1:17" s="107" customFormat="1" ht="55.2" x14ac:dyDescent="0.3">
      <c r="A22" s="103" t="s">
        <v>69</v>
      </c>
      <c r="B22" s="103" t="s">
        <v>15</v>
      </c>
      <c r="C22" s="103">
        <v>1</v>
      </c>
      <c r="D22" s="103" t="s">
        <v>23</v>
      </c>
      <c r="E22" s="103" t="s">
        <v>152</v>
      </c>
      <c r="F22" s="103" t="s">
        <v>153</v>
      </c>
      <c r="G22" s="103" t="s">
        <v>64</v>
      </c>
      <c r="H22" s="103" t="s">
        <v>101</v>
      </c>
      <c r="I22" s="103" t="s">
        <v>221</v>
      </c>
      <c r="J22" s="106" t="s">
        <v>222</v>
      </c>
      <c r="K22" s="103" t="s">
        <v>223</v>
      </c>
      <c r="L22" s="103" t="s">
        <v>238</v>
      </c>
      <c r="M22" s="45">
        <f>N22/0.85</f>
        <v>1500000</v>
      </c>
      <c r="N22" s="45">
        <v>1275000</v>
      </c>
      <c r="O22" s="104">
        <v>2024</v>
      </c>
      <c r="P22" s="104">
        <v>2026</v>
      </c>
      <c r="Q22" s="103"/>
    </row>
    <row r="23" spans="1:17" s="24" customFormat="1" ht="27.6" x14ac:dyDescent="0.3">
      <c r="A23" s="11" t="s">
        <v>69</v>
      </c>
      <c r="B23" s="11" t="s">
        <v>15</v>
      </c>
      <c r="C23" s="11">
        <v>1</v>
      </c>
      <c r="D23" s="11" t="s">
        <v>12</v>
      </c>
      <c r="E23" s="2" t="s">
        <v>140</v>
      </c>
      <c r="F23" s="2" t="s">
        <v>141</v>
      </c>
      <c r="G23" s="11" t="s">
        <v>48</v>
      </c>
      <c r="H23" s="11" t="s">
        <v>101</v>
      </c>
      <c r="I23" s="11" t="s">
        <v>16</v>
      </c>
      <c r="J23" s="11" t="s">
        <v>224</v>
      </c>
      <c r="K23" s="11" t="s">
        <v>225</v>
      </c>
      <c r="L23" s="2" t="s">
        <v>238</v>
      </c>
      <c r="M23" s="23">
        <v>2500000</v>
      </c>
      <c r="N23" s="23">
        <f>M23*0.85</f>
        <v>2125000</v>
      </c>
      <c r="O23" s="22">
        <v>2024</v>
      </c>
      <c r="P23" s="11">
        <v>2025</v>
      </c>
      <c r="Q23" s="11"/>
    </row>
    <row r="24" spans="1:17" s="24" customFormat="1" ht="27.6" x14ac:dyDescent="0.3">
      <c r="A24" s="11" t="s">
        <v>69</v>
      </c>
      <c r="B24" s="11" t="s">
        <v>15</v>
      </c>
      <c r="C24" s="11">
        <v>1</v>
      </c>
      <c r="D24" s="11" t="s">
        <v>12</v>
      </c>
      <c r="E24" s="2" t="s">
        <v>146</v>
      </c>
      <c r="F24" s="2" t="s">
        <v>147</v>
      </c>
      <c r="G24" s="11" t="s">
        <v>48</v>
      </c>
      <c r="H24" s="11" t="s">
        <v>101</v>
      </c>
      <c r="I24" s="11" t="s">
        <v>16</v>
      </c>
      <c r="J24" s="11" t="s">
        <v>226</v>
      </c>
      <c r="K24" s="11" t="s">
        <v>227</v>
      </c>
      <c r="L24" s="2" t="s">
        <v>238</v>
      </c>
      <c r="M24" s="23">
        <v>5000000</v>
      </c>
      <c r="N24" s="23">
        <f>M24*0.85</f>
        <v>4250000</v>
      </c>
      <c r="O24" s="11">
        <v>2023</v>
      </c>
      <c r="P24" s="11">
        <v>2026</v>
      </c>
      <c r="Q24" s="11" t="s">
        <v>228</v>
      </c>
    </row>
    <row r="25" spans="1:17" s="24" customFormat="1" ht="27.6" x14ac:dyDescent="0.3">
      <c r="A25" s="11" t="s">
        <v>69</v>
      </c>
      <c r="B25" s="11" t="s">
        <v>15</v>
      </c>
      <c r="C25" s="11">
        <v>1</v>
      </c>
      <c r="D25" s="11" t="s">
        <v>12</v>
      </c>
      <c r="E25" s="2" t="s">
        <v>148</v>
      </c>
      <c r="F25" s="2" t="s">
        <v>149</v>
      </c>
      <c r="G25" s="11" t="s">
        <v>48</v>
      </c>
      <c r="H25" s="11" t="s">
        <v>101</v>
      </c>
      <c r="I25" s="11" t="s">
        <v>16</v>
      </c>
      <c r="J25" s="11" t="s">
        <v>229</v>
      </c>
      <c r="K25" s="11" t="s">
        <v>227</v>
      </c>
      <c r="L25" s="2" t="s">
        <v>238</v>
      </c>
      <c r="M25" s="23">
        <v>3000000</v>
      </c>
      <c r="N25" s="23">
        <f>M25*0.85</f>
        <v>2550000</v>
      </c>
      <c r="O25" s="11">
        <v>2023</v>
      </c>
      <c r="P25" s="11">
        <v>2026</v>
      </c>
      <c r="Q25" s="11" t="s">
        <v>228</v>
      </c>
    </row>
    <row r="26" spans="1:17" s="24" customFormat="1" ht="27.6" x14ac:dyDescent="0.3">
      <c r="A26" s="11" t="s">
        <v>69</v>
      </c>
      <c r="B26" s="11" t="s">
        <v>15</v>
      </c>
      <c r="C26" s="11">
        <v>1</v>
      </c>
      <c r="D26" s="11" t="s">
        <v>12</v>
      </c>
      <c r="E26" s="2" t="s">
        <v>138</v>
      </c>
      <c r="F26" s="2" t="s">
        <v>139</v>
      </c>
      <c r="G26" s="11" t="s">
        <v>48</v>
      </c>
      <c r="H26" s="11" t="s">
        <v>101</v>
      </c>
      <c r="I26" s="11" t="s">
        <v>16</v>
      </c>
      <c r="J26" s="11" t="s">
        <v>230</v>
      </c>
      <c r="K26" s="11" t="s">
        <v>231</v>
      </c>
      <c r="L26" s="2" t="s">
        <v>238</v>
      </c>
      <c r="M26" s="23">
        <v>7175500</v>
      </c>
      <c r="N26" s="23">
        <f>M26*0.58</f>
        <v>4161789.9999999995</v>
      </c>
      <c r="O26" s="11">
        <v>2021</v>
      </c>
      <c r="P26" s="11">
        <v>2025</v>
      </c>
      <c r="Q26" s="11" t="s">
        <v>232</v>
      </c>
    </row>
    <row r="27" spans="1:17" s="28" customFormat="1" ht="45.75" customHeight="1" x14ac:dyDescent="0.3">
      <c r="A27" s="12" t="s">
        <v>69</v>
      </c>
      <c r="B27" s="12" t="s">
        <v>24</v>
      </c>
      <c r="C27" s="12">
        <v>2</v>
      </c>
      <c r="D27" s="12" t="s">
        <v>216</v>
      </c>
      <c r="E27" s="2" t="s">
        <v>165</v>
      </c>
      <c r="F27" s="2" t="s">
        <v>166</v>
      </c>
      <c r="G27" s="12" t="s">
        <v>233</v>
      </c>
      <c r="H27" s="12" t="s">
        <v>20</v>
      </c>
      <c r="I27" s="12" t="s">
        <v>268</v>
      </c>
      <c r="J27" s="12" t="s">
        <v>234</v>
      </c>
      <c r="K27" s="12" t="s">
        <v>17</v>
      </c>
      <c r="L27" s="2" t="s">
        <v>238</v>
      </c>
      <c r="M27" s="27">
        <v>6000000</v>
      </c>
      <c r="N27" s="27">
        <f>M27*0.85</f>
        <v>5100000</v>
      </c>
      <c r="O27" s="2">
        <v>2024</v>
      </c>
      <c r="P27" s="2">
        <v>2029</v>
      </c>
      <c r="Q27" s="12"/>
    </row>
    <row r="28" spans="1:17" ht="129.75" customHeight="1" x14ac:dyDescent="0.3">
      <c r="A28" s="2" t="s">
        <v>69</v>
      </c>
      <c r="B28" s="2" t="s">
        <v>22</v>
      </c>
      <c r="C28" s="2">
        <v>4</v>
      </c>
      <c r="D28" s="2" t="s">
        <v>25</v>
      </c>
      <c r="E28" s="2" t="s">
        <v>201</v>
      </c>
      <c r="F28" s="2" t="s">
        <v>202</v>
      </c>
      <c r="G28" s="2" t="s">
        <v>235</v>
      </c>
      <c r="H28" s="2" t="s">
        <v>101</v>
      </c>
      <c r="I28" s="21" t="s">
        <v>239</v>
      </c>
      <c r="J28" s="21" t="s">
        <v>240</v>
      </c>
      <c r="K28" s="2" t="s">
        <v>75</v>
      </c>
      <c r="L28" s="2" t="s">
        <v>241</v>
      </c>
      <c r="M28" s="20">
        <v>1550000</v>
      </c>
      <c r="N28" s="20">
        <f t="shared" ref="N28:N31" si="5">M28*0.85</f>
        <v>1317500</v>
      </c>
      <c r="O28" s="11">
        <v>2023</v>
      </c>
      <c r="P28" s="22">
        <v>2024</v>
      </c>
      <c r="Q28" s="2" t="s">
        <v>242</v>
      </c>
    </row>
    <row r="29" spans="1:17" ht="116.25" customHeight="1" x14ac:dyDescent="0.3">
      <c r="A29" s="2" t="s">
        <v>69</v>
      </c>
      <c r="B29" s="2" t="s">
        <v>22</v>
      </c>
      <c r="C29" s="2">
        <v>4</v>
      </c>
      <c r="D29" s="2" t="s">
        <v>25</v>
      </c>
      <c r="E29" s="2" t="s">
        <v>201</v>
      </c>
      <c r="F29" s="2" t="s">
        <v>202</v>
      </c>
      <c r="G29" s="2" t="s">
        <v>235</v>
      </c>
      <c r="H29" s="2" t="s">
        <v>20</v>
      </c>
      <c r="I29" s="21" t="s">
        <v>243</v>
      </c>
      <c r="J29" s="21" t="s">
        <v>244</v>
      </c>
      <c r="K29" s="2" t="s">
        <v>245</v>
      </c>
      <c r="L29" s="2" t="s">
        <v>241</v>
      </c>
      <c r="M29" s="20">
        <v>500000</v>
      </c>
      <c r="N29" s="20">
        <f t="shared" si="5"/>
        <v>425000</v>
      </c>
      <c r="O29" s="11">
        <v>2023</v>
      </c>
      <c r="P29" s="22">
        <v>2024</v>
      </c>
      <c r="Q29" s="29"/>
    </row>
    <row r="30" spans="1:17" ht="97.5" customHeight="1" x14ac:dyDescent="0.3">
      <c r="A30" s="2" t="s">
        <v>69</v>
      </c>
      <c r="B30" s="2" t="s">
        <v>22</v>
      </c>
      <c r="C30" s="2">
        <v>4</v>
      </c>
      <c r="D30" s="2" t="s">
        <v>25</v>
      </c>
      <c r="E30" s="2" t="s">
        <v>201</v>
      </c>
      <c r="F30" s="2" t="s">
        <v>202</v>
      </c>
      <c r="G30" s="2" t="s">
        <v>235</v>
      </c>
      <c r="H30" s="2" t="s">
        <v>20</v>
      </c>
      <c r="I30" s="21" t="s">
        <v>246</v>
      </c>
      <c r="J30" s="21" t="s">
        <v>247</v>
      </c>
      <c r="K30" s="2" t="s">
        <v>245</v>
      </c>
      <c r="L30" s="2" t="s">
        <v>241</v>
      </c>
      <c r="M30" s="20">
        <v>8287223</v>
      </c>
      <c r="N30" s="20">
        <f t="shared" si="5"/>
        <v>7044139.5499999998</v>
      </c>
      <c r="O30" s="22">
        <v>2024</v>
      </c>
      <c r="P30" s="22">
        <v>2024</v>
      </c>
      <c r="Q30" s="29"/>
    </row>
    <row r="31" spans="1:17" ht="66.75" customHeight="1" x14ac:dyDescent="0.3">
      <c r="A31" s="2" t="s">
        <v>69</v>
      </c>
      <c r="B31" s="2" t="s">
        <v>22</v>
      </c>
      <c r="C31" s="2">
        <v>4</v>
      </c>
      <c r="D31" s="2" t="s">
        <v>25</v>
      </c>
      <c r="E31" s="2" t="s">
        <v>201</v>
      </c>
      <c r="F31" s="2" t="s">
        <v>202</v>
      </c>
      <c r="G31" s="2" t="s">
        <v>235</v>
      </c>
      <c r="H31" s="2" t="s">
        <v>20</v>
      </c>
      <c r="I31" s="30" t="s">
        <v>248</v>
      </c>
      <c r="J31" s="31" t="s">
        <v>249</v>
      </c>
      <c r="K31" s="2" t="s">
        <v>245</v>
      </c>
      <c r="L31" s="2" t="s">
        <v>238</v>
      </c>
      <c r="M31" s="20">
        <v>500000</v>
      </c>
      <c r="N31" s="20">
        <f t="shared" si="5"/>
        <v>425000</v>
      </c>
      <c r="O31" s="22">
        <v>2024</v>
      </c>
      <c r="P31" s="22">
        <v>2024</v>
      </c>
      <c r="Q31" s="2" t="s">
        <v>250</v>
      </c>
    </row>
    <row r="32" spans="1:17" s="19" customFormat="1" ht="93.75" customHeight="1" x14ac:dyDescent="0.3">
      <c r="A32" s="2" t="s">
        <v>69</v>
      </c>
      <c r="B32" s="2" t="s">
        <v>24</v>
      </c>
      <c r="C32" s="2">
        <v>2</v>
      </c>
      <c r="D32" s="2" t="s">
        <v>14</v>
      </c>
      <c r="E32" s="2" t="s">
        <v>171</v>
      </c>
      <c r="F32" s="2" t="s">
        <v>172</v>
      </c>
      <c r="G32" s="2" t="s">
        <v>26</v>
      </c>
      <c r="H32" s="2" t="s">
        <v>101</v>
      </c>
      <c r="I32" s="2" t="s">
        <v>27</v>
      </c>
      <c r="J32" s="2" t="s">
        <v>28</v>
      </c>
      <c r="K32" s="2" t="s">
        <v>71</v>
      </c>
      <c r="L32" s="2" t="s">
        <v>238</v>
      </c>
      <c r="M32" s="20">
        <f>N32/0.85</f>
        <v>2000000</v>
      </c>
      <c r="N32" s="20">
        <v>1700000</v>
      </c>
      <c r="O32" s="2">
        <v>2025</v>
      </c>
      <c r="P32" s="2">
        <v>2027</v>
      </c>
      <c r="Q32" s="2"/>
    </row>
    <row r="33" spans="1:17" s="19" customFormat="1" ht="59.25" customHeight="1" x14ac:dyDescent="0.3">
      <c r="A33" s="2" t="s">
        <v>69</v>
      </c>
      <c r="B33" s="2" t="s">
        <v>24</v>
      </c>
      <c r="C33" s="2">
        <v>2</v>
      </c>
      <c r="D33" s="2" t="s">
        <v>261</v>
      </c>
      <c r="E33" s="2" t="s">
        <v>175</v>
      </c>
      <c r="F33" s="2" t="s">
        <v>176</v>
      </c>
      <c r="G33" s="11" t="s">
        <v>262</v>
      </c>
      <c r="H33" s="11" t="s">
        <v>20</v>
      </c>
      <c r="I33" s="2" t="s">
        <v>263</v>
      </c>
      <c r="J33" s="11" t="s">
        <v>264</v>
      </c>
      <c r="K33" s="11" t="s">
        <v>269</v>
      </c>
      <c r="L33" s="11" t="s">
        <v>238</v>
      </c>
      <c r="M33" s="23">
        <v>1021063.4</v>
      </c>
      <c r="N33" s="23">
        <f t="shared" ref="N33:N35" si="6">M33*0.8</f>
        <v>816850.72000000009</v>
      </c>
      <c r="O33" s="11">
        <v>2023</v>
      </c>
      <c r="P33" s="11">
        <v>2027</v>
      </c>
      <c r="Q33" s="11"/>
    </row>
    <row r="34" spans="1:17" s="19" customFormat="1" ht="59.25" customHeight="1" x14ac:dyDescent="0.3">
      <c r="A34" s="2" t="s">
        <v>69</v>
      </c>
      <c r="B34" s="2" t="s">
        <v>24</v>
      </c>
      <c r="C34" s="2">
        <v>2</v>
      </c>
      <c r="D34" s="2" t="s">
        <v>261</v>
      </c>
      <c r="E34" s="2" t="s">
        <v>175</v>
      </c>
      <c r="F34" s="2" t="s">
        <v>176</v>
      </c>
      <c r="G34" s="11" t="s">
        <v>262</v>
      </c>
      <c r="H34" s="11" t="s">
        <v>20</v>
      </c>
      <c r="I34" s="2" t="s">
        <v>263</v>
      </c>
      <c r="J34" s="11" t="s">
        <v>265</v>
      </c>
      <c r="K34" s="11" t="s">
        <v>269</v>
      </c>
      <c r="L34" s="11" t="s">
        <v>238</v>
      </c>
      <c r="M34" s="23">
        <v>385546.88</v>
      </c>
      <c r="N34" s="23">
        <f t="shared" si="6"/>
        <v>308437.50400000002</v>
      </c>
      <c r="O34" s="11">
        <v>2023</v>
      </c>
      <c r="P34" s="11">
        <v>2027</v>
      </c>
      <c r="Q34" s="11"/>
    </row>
    <row r="35" spans="1:17" s="19" customFormat="1" ht="57.75" customHeight="1" x14ac:dyDescent="0.3">
      <c r="A35" s="2" t="s">
        <v>69</v>
      </c>
      <c r="B35" s="2" t="s">
        <v>24</v>
      </c>
      <c r="C35" s="2">
        <v>2</v>
      </c>
      <c r="D35" s="2" t="s">
        <v>261</v>
      </c>
      <c r="E35" s="2" t="s">
        <v>175</v>
      </c>
      <c r="F35" s="2" t="s">
        <v>176</v>
      </c>
      <c r="G35" s="11" t="s">
        <v>262</v>
      </c>
      <c r="H35" s="11" t="s">
        <v>101</v>
      </c>
      <c r="I35" s="2" t="s">
        <v>266</v>
      </c>
      <c r="J35" s="11" t="s">
        <v>267</v>
      </c>
      <c r="K35" s="11" t="s">
        <v>75</v>
      </c>
      <c r="L35" s="11" t="s">
        <v>238</v>
      </c>
      <c r="M35" s="23">
        <v>253255.58</v>
      </c>
      <c r="N35" s="23">
        <f t="shared" si="6"/>
        <v>202604.46400000001</v>
      </c>
      <c r="O35" s="11">
        <v>2023</v>
      </c>
      <c r="P35" s="11">
        <v>2027</v>
      </c>
      <c r="Q35" s="11"/>
    </row>
    <row r="36" spans="1:17" s="43" customFormat="1" ht="41.4" x14ac:dyDescent="0.3">
      <c r="A36" s="39" t="s">
        <v>69</v>
      </c>
      <c r="B36" s="2" t="s">
        <v>24</v>
      </c>
      <c r="C36" s="2">
        <v>2</v>
      </c>
      <c r="D36" s="2" t="s">
        <v>70</v>
      </c>
      <c r="E36" s="40" t="s">
        <v>273</v>
      </c>
      <c r="F36" s="40" t="s">
        <v>274</v>
      </c>
      <c r="G36" s="2" t="s">
        <v>29</v>
      </c>
      <c r="H36" s="2" t="s">
        <v>101</v>
      </c>
      <c r="I36" s="39" t="s">
        <v>32</v>
      </c>
      <c r="J36" s="39" t="s">
        <v>33</v>
      </c>
      <c r="K36" s="39" t="s">
        <v>72</v>
      </c>
      <c r="L36" s="39" t="s">
        <v>73</v>
      </c>
      <c r="M36" s="41">
        <v>2000000</v>
      </c>
      <c r="N36" s="41">
        <v>1700000</v>
      </c>
      <c r="O36" s="42">
        <v>45627</v>
      </c>
      <c r="P36" s="42">
        <v>46752</v>
      </c>
      <c r="Q36" s="39" t="s">
        <v>74</v>
      </c>
    </row>
    <row r="37" spans="1:17" s="43" customFormat="1" ht="96.6" x14ac:dyDescent="0.3">
      <c r="A37" s="39" t="s">
        <v>69</v>
      </c>
      <c r="B37" s="2" t="s">
        <v>24</v>
      </c>
      <c r="C37" s="2">
        <v>2</v>
      </c>
      <c r="D37" s="2" t="s">
        <v>70</v>
      </c>
      <c r="E37" s="40" t="s">
        <v>275</v>
      </c>
      <c r="F37" s="52" t="s">
        <v>276</v>
      </c>
      <c r="G37" s="2" t="s">
        <v>29</v>
      </c>
      <c r="H37" s="2" t="s">
        <v>101</v>
      </c>
      <c r="I37" s="39" t="s">
        <v>259</v>
      </c>
      <c r="J37" s="39" t="s">
        <v>260</v>
      </c>
      <c r="K37" s="39" t="s">
        <v>21</v>
      </c>
      <c r="L37" s="39" t="s">
        <v>73</v>
      </c>
      <c r="M37" s="41">
        <v>4800000</v>
      </c>
      <c r="N37" s="41">
        <v>4080000</v>
      </c>
      <c r="O37" s="42">
        <v>45838</v>
      </c>
      <c r="P37" s="42">
        <v>46752</v>
      </c>
      <c r="Q37" s="39" t="s">
        <v>74</v>
      </c>
    </row>
    <row r="38" spans="1:17" s="43" customFormat="1" ht="44.25" customHeight="1" x14ac:dyDescent="0.3">
      <c r="A38" s="39" t="s">
        <v>69</v>
      </c>
      <c r="B38" s="2" t="s">
        <v>24</v>
      </c>
      <c r="C38" s="2">
        <v>2</v>
      </c>
      <c r="D38" s="2" t="s">
        <v>70</v>
      </c>
      <c r="E38" s="40" t="s">
        <v>275</v>
      </c>
      <c r="F38" s="40" t="s">
        <v>277</v>
      </c>
      <c r="G38" s="2" t="s">
        <v>29</v>
      </c>
      <c r="H38" s="2" t="s">
        <v>101</v>
      </c>
      <c r="I38" s="39" t="s">
        <v>34</v>
      </c>
      <c r="J38" s="39" t="s">
        <v>35</v>
      </c>
      <c r="K38" s="39" t="s">
        <v>21</v>
      </c>
      <c r="L38" s="39" t="s">
        <v>73</v>
      </c>
      <c r="M38" s="41">
        <v>5908056.5999999996</v>
      </c>
      <c r="N38" s="41">
        <v>5021848.1100000003</v>
      </c>
      <c r="O38" s="42">
        <v>45627</v>
      </c>
      <c r="P38" s="42">
        <v>47299</v>
      </c>
      <c r="Q38" s="39" t="s">
        <v>74</v>
      </c>
    </row>
    <row r="39" spans="1:17" s="28" customFormat="1" ht="45.75" customHeight="1" x14ac:dyDescent="0.3">
      <c r="A39" s="12" t="s">
        <v>69</v>
      </c>
      <c r="B39" s="12" t="s">
        <v>24</v>
      </c>
      <c r="C39" s="12">
        <v>2</v>
      </c>
      <c r="D39" s="12" t="s">
        <v>216</v>
      </c>
      <c r="E39" s="2">
        <v>21106</v>
      </c>
      <c r="F39" s="2" t="s">
        <v>166</v>
      </c>
      <c r="G39" s="12" t="s">
        <v>26</v>
      </c>
      <c r="H39" s="12" t="s">
        <v>101</v>
      </c>
      <c r="I39" s="12" t="s">
        <v>278</v>
      </c>
      <c r="J39" s="12" t="s">
        <v>279</v>
      </c>
      <c r="K39" s="12" t="s">
        <v>280</v>
      </c>
      <c r="L39" s="2" t="s">
        <v>270</v>
      </c>
      <c r="M39" s="27"/>
      <c r="N39" s="27">
        <v>4675000</v>
      </c>
      <c r="O39" s="2">
        <v>45658</v>
      </c>
      <c r="P39" s="2">
        <v>46752</v>
      </c>
      <c r="Q39" s="12" t="s">
        <v>271</v>
      </c>
    </row>
    <row r="40" spans="1:17" s="28" customFormat="1" ht="45.75" customHeight="1" x14ac:dyDescent="0.3">
      <c r="A40" s="12" t="s">
        <v>69</v>
      </c>
      <c r="B40" s="12" t="s">
        <v>24</v>
      </c>
      <c r="C40" s="12">
        <v>2</v>
      </c>
      <c r="D40" s="12" t="s">
        <v>216</v>
      </c>
      <c r="E40" s="2">
        <v>21301</v>
      </c>
      <c r="F40" s="40" t="s">
        <v>170</v>
      </c>
      <c r="G40" s="12" t="s">
        <v>26</v>
      </c>
      <c r="H40" s="12" t="s">
        <v>101</v>
      </c>
      <c r="I40" s="12" t="s">
        <v>281</v>
      </c>
      <c r="J40" s="12" t="s">
        <v>282</v>
      </c>
      <c r="K40" s="12" t="s">
        <v>283</v>
      </c>
      <c r="L40" s="2" t="s">
        <v>270</v>
      </c>
      <c r="M40" s="27"/>
      <c r="N40" s="27">
        <v>10319000</v>
      </c>
      <c r="O40" s="2">
        <v>45658</v>
      </c>
      <c r="P40" s="2">
        <v>46752</v>
      </c>
      <c r="Q40" s="12" t="s">
        <v>271</v>
      </c>
    </row>
    <row r="41" spans="1:17" s="28" customFormat="1" ht="45.75" customHeight="1" x14ac:dyDescent="0.3">
      <c r="A41" s="12" t="s">
        <v>69</v>
      </c>
      <c r="B41" s="12" t="s">
        <v>24</v>
      </c>
      <c r="C41" s="12">
        <v>2</v>
      </c>
      <c r="D41" s="12" t="s">
        <v>14</v>
      </c>
      <c r="E41" s="2">
        <v>22101</v>
      </c>
      <c r="F41" s="2" t="s">
        <v>172</v>
      </c>
      <c r="G41" s="12" t="s">
        <v>26</v>
      </c>
      <c r="H41" s="12" t="s">
        <v>101</v>
      </c>
      <c r="I41" s="12" t="s">
        <v>284</v>
      </c>
      <c r="J41" s="12" t="s">
        <v>285</v>
      </c>
      <c r="K41" s="12" t="s">
        <v>71</v>
      </c>
      <c r="L41" s="2" t="s">
        <v>270</v>
      </c>
      <c r="M41" s="27"/>
      <c r="N41" s="27">
        <v>5142500</v>
      </c>
      <c r="O41" s="2">
        <v>45658</v>
      </c>
      <c r="P41" s="2">
        <v>46752</v>
      </c>
      <c r="Q41" s="12" t="s">
        <v>271</v>
      </c>
    </row>
    <row r="42" spans="1:17" s="28" customFormat="1" ht="45.75" customHeight="1" x14ac:dyDescent="0.3">
      <c r="A42" s="12" t="s">
        <v>69</v>
      </c>
      <c r="B42" s="12" t="s">
        <v>24</v>
      </c>
      <c r="C42" s="12">
        <v>2</v>
      </c>
      <c r="D42" s="12" t="s">
        <v>14</v>
      </c>
      <c r="E42" s="2">
        <v>22102</v>
      </c>
      <c r="F42" s="2" t="s">
        <v>172</v>
      </c>
      <c r="G42" s="12" t="s">
        <v>26</v>
      </c>
      <c r="H42" s="12" t="s">
        <v>101</v>
      </c>
      <c r="I42" s="12" t="s">
        <v>286</v>
      </c>
      <c r="J42" s="12" t="s">
        <v>287</v>
      </c>
      <c r="K42" s="12" t="s">
        <v>288</v>
      </c>
      <c r="L42" s="2" t="s">
        <v>270</v>
      </c>
      <c r="M42" s="27"/>
      <c r="N42" s="27">
        <v>2805000</v>
      </c>
      <c r="O42" s="2">
        <v>45658</v>
      </c>
      <c r="P42" s="2">
        <v>46752</v>
      </c>
      <c r="Q42" s="12" t="s">
        <v>271</v>
      </c>
    </row>
    <row r="43" spans="1:17" s="28" customFormat="1" ht="45.75" customHeight="1" x14ac:dyDescent="0.3">
      <c r="A43" s="12" t="s">
        <v>69</v>
      </c>
      <c r="B43" s="12" t="s">
        <v>24</v>
      </c>
      <c r="C43" s="12">
        <v>2</v>
      </c>
      <c r="D43" s="12" t="s">
        <v>14</v>
      </c>
      <c r="E43" s="2">
        <v>22201</v>
      </c>
      <c r="F43" s="2" t="s">
        <v>174</v>
      </c>
      <c r="G43" s="12" t="s">
        <v>26</v>
      </c>
      <c r="H43" s="12" t="s">
        <v>101</v>
      </c>
      <c r="I43" s="12" t="s">
        <v>289</v>
      </c>
      <c r="J43" s="12" t="s">
        <v>290</v>
      </c>
      <c r="K43" s="12" t="s">
        <v>280</v>
      </c>
      <c r="L43" s="2" t="s">
        <v>270</v>
      </c>
      <c r="M43" s="27"/>
      <c r="N43" s="27">
        <v>1402500</v>
      </c>
      <c r="O43" s="2">
        <v>45658</v>
      </c>
      <c r="P43" s="2">
        <v>46752</v>
      </c>
      <c r="Q43" s="12" t="s">
        <v>271</v>
      </c>
    </row>
    <row r="44" spans="1:17" s="28" customFormat="1" ht="45.75" customHeight="1" x14ac:dyDescent="0.3">
      <c r="A44" s="12" t="s">
        <v>69</v>
      </c>
      <c r="B44" s="12" t="s">
        <v>24</v>
      </c>
      <c r="C44" s="12">
        <v>2</v>
      </c>
      <c r="D44" s="12" t="s">
        <v>216</v>
      </c>
      <c r="E44" s="2" t="s">
        <v>165</v>
      </c>
      <c r="F44" s="2" t="s">
        <v>166</v>
      </c>
      <c r="G44" s="12" t="s">
        <v>291</v>
      </c>
      <c r="H44" s="12" t="s">
        <v>101</v>
      </c>
      <c r="I44" s="12" t="s">
        <v>292</v>
      </c>
      <c r="J44" s="12" t="s">
        <v>293</v>
      </c>
      <c r="K44" s="12" t="s">
        <v>72</v>
      </c>
      <c r="L44" s="2" t="s">
        <v>94</v>
      </c>
      <c r="M44" s="27">
        <v>30000000</v>
      </c>
      <c r="N44" s="27">
        <v>25500000</v>
      </c>
      <c r="O44" s="2" t="s">
        <v>294</v>
      </c>
      <c r="P44" s="2" t="s">
        <v>295</v>
      </c>
      <c r="Q44" s="12" t="s">
        <v>296</v>
      </c>
    </row>
    <row r="45" spans="1:17" s="19" customFormat="1" ht="123" customHeight="1" x14ac:dyDescent="0.3">
      <c r="A45" s="2" t="s">
        <v>69</v>
      </c>
      <c r="B45" s="32" t="s">
        <v>15</v>
      </c>
      <c r="C45" s="2">
        <v>1</v>
      </c>
      <c r="D45" s="2" t="s">
        <v>23</v>
      </c>
      <c r="E45" s="2" t="s">
        <v>150</v>
      </c>
      <c r="F45" s="2" t="s">
        <v>151</v>
      </c>
      <c r="G45" s="2" t="s">
        <v>255</v>
      </c>
      <c r="H45" s="2" t="s">
        <v>20</v>
      </c>
      <c r="I45" s="2" t="s">
        <v>251</v>
      </c>
      <c r="J45" s="33" t="s">
        <v>252</v>
      </c>
      <c r="K45" s="32" t="s">
        <v>253</v>
      </c>
      <c r="L45" s="2" t="s">
        <v>238</v>
      </c>
      <c r="M45" s="20">
        <v>412283.03</v>
      </c>
      <c r="N45" s="34">
        <v>350440.58</v>
      </c>
      <c r="O45" s="46">
        <v>2024</v>
      </c>
      <c r="P45" s="46">
        <v>2026</v>
      </c>
      <c r="Q45" s="47" t="s">
        <v>254</v>
      </c>
    </row>
    <row r="46" spans="1:17" s="28" customFormat="1" ht="123" customHeight="1" x14ac:dyDescent="0.3">
      <c r="A46" s="12" t="s">
        <v>69</v>
      </c>
      <c r="B46" s="48" t="s">
        <v>15</v>
      </c>
      <c r="C46" s="12">
        <v>1</v>
      </c>
      <c r="D46" s="12" t="s">
        <v>23</v>
      </c>
      <c r="E46" s="12" t="s">
        <v>150</v>
      </c>
      <c r="F46" s="12" t="s">
        <v>151</v>
      </c>
      <c r="G46" s="12" t="s">
        <v>255</v>
      </c>
      <c r="H46" s="12" t="s">
        <v>20</v>
      </c>
      <c r="I46" s="12" t="s">
        <v>297</v>
      </c>
      <c r="J46" s="51" t="s">
        <v>298</v>
      </c>
      <c r="K46" s="48" t="s">
        <v>299</v>
      </c>
      <c r="L46" s="12" t="s">
        <v>238</v>
      </c>
      <c r="M46" s="27">
        <v>158475.07</v>
      </c>
      <c r="N46" s="49">
        <v>134703.81</v>
      </c>
      <c r="O46" s="12">
        <v>2024</v>
      </c>
      <c r="P46" s="12">
        <v>2025</v>
      </c>
      <c r="Q46" s="50" t="s">
        <v>220</v>
      </c>
    </row>
    <row r="47" spans="1:17" ht="69" x14ac:dyDescent="0.3">
      <c r="A47" s="39" t="s">
        <v>69</v>
      </c>
      <c r="B47" s="2" t="s">
        <v>15</v>
      </c>
      <c r="C47" s="2">
        <v>1</v>
      </c>
      <c r="D47" s="2" t="s">
        <v>18</v>
      </c>
      <c r="E47" s="2" t="s">
        <v>159</v>
      </c>
      <c r="F47" s="39" t="s">
        <v>300</v>
      </c>
      <c r="G47" s="39" t="s">
        <v>50</v>
      </c>
      <c r="H47" s="39" t="s">
        <v>101</v>
      </c>
      <c r="I47" s="39" t="s">
        <v>51</v>
      </c>
      <c r="J47" s="39" t="s">
        <v>52</v>
      </c>
      <c r="K47" s="39" t="s">
        <v>84</v>
      </c>
      <c r="L47" s="39" t="s">
        <v>73</v>
      </c>
      <c r="M47" s="41">
        <v>350000</v>
      </c>
      <c r="N47" s="41">
        <f>M47*0.85</f>
        <v>297500</v>
      </c>
      <c r="O47" s="42">
        <v>44960</v>
      </c>
      <c r="P47" s="42">
        <v>45230</v>
      </c>
      <c r="Q47" s="53" t="s">
        <v>301</v>
      </c>
    </row>
    <row r="48" spans="1:17" ht="69" x14ac:dyDescent="0.3">
      <c r="A48" s="39" t="s">
        <v>69</v>
      </c>
      <c r="B48" s="2" t="s">
        <v>15</v>
      </c>
      <c r="C48" s="2">
        <v>1</v>
      </c>
      <c r="D48" s="2" t="s">
        <v>18</v>
      </c>
      <c r="E48" s="2" t="s">
        <v>159</v>
      </c>
      <c r="F48" s="39" t="s">
        <v>300</v>
      </c>
      <c r="G48" s="39" t="s">
        <v>50</v>
      </c>
      <c r="H48" s="39" t="s">
        <v>101</v>
      </c>
      <c r="I48" s="39" t="s">
        <v>51</v>
      </c>
      <c r="J48" s="39" t="s">
        <v>52</v>
      </c>
      <c r="K48" s="39" t="s">
        <v>84</v>
      </c>
      <c r="L48" s="39" t="s">
        <v>73</v>
      </c>
      <c r="M48" s="41">
        <v>350000</v>
      </c>
      <c r="N48" s="41">
        <f>M48*0.85</f>
        <v>297500</v>
      </c>
      <c r="O48" s="42">
        <v>45246</v>
      </c>
      <c r="P48" s="42">
        <v>45596</v>
      </c>
      <c r="Q48" s="53" t="s">
        <v>85</v>
      </c>
    </row>
    <row r="49" spans="1:17" ht="55.2" x14ac:dyDescent="0.3">
      <c r="A49" s="39" t="s">
        <v>69</v>
      </c>
      <c r="B49" s="2" t="s">
        <v>15</v>
      </c>
      <c r="C49" s="2">
        <v>1</v>
      </c>
      <c r="D49" s="2" t="s">
        <v>18</v>
      </c>
      <c r="E49" s="2" t="s">
        <v>159</v>
      </c>
      <c r="F49" s="39" t="s">
        <v>302</v>
      </c>
      <c r="G49" s="39" t="s">
        <v>50</v>
      </c>
      <c r="H49" s="39" t="s">
        <v>20</v>
      </c>
      <c r="I49" s="54" t="s">
        <v>303</v>
      </c>
      <c r="J49" s="39" t="s">
        <v>304</v>
      </c>
      <c r="K49" s="39" t="s">
        <v>84</v>
      </c>
      <c r="L49" s="39" t="s">
        <v>73</v>
      </c>
      <c r="M49" s="41">
        <v>4200000</v>
      </c>
      <c r="N49" s="41">
        <f>M49*0.85</f>
        <v>3570000</v>
      </c>
      <c r="O49" s="42">
        <v>44927</v>
      </c>
      <c r="P49" s="42">
        <v>46022</v>
      </c>
      <c r="Q49" s="53" t="s">
        <v>305</v>
      </c>
    </row>
    <row r="50" spans="1:17" ht="41.4" x14ac:dyDescent="0.3">
      <c r="A50" s="39" t="s">
        <v>69</v>
      </c>
      <c r="B50" s="2" t="s">
        <v>15</v>
      </c>
      <c r="C50" s="2">
        <v>1</v>
      </c>
      <c r="D50" s="2" t="s">
        <v>18</v>
      </c>
      <c r="E50" s="2" t="s">
        <v>159</v>
      </c>
      <c r="F50" s="39" t="s">
        <v>306</v>
      </c>
      <c r="G50" s="39" t="s">
        <v>53</v>
      </c>
      <c r="H50" s="39" t="s">
        <v>101</v>
      </c>
      <c r="I50" s="55" t="s">
        <v>307</v>
      </c>
      <c r="J50" s="39" t="s">
        <v>57</v>
      </c>
      <c r="K50" s="39" t="s">
        <v>84</v>
      </c>
      <c r="L50" s="39" t="s">
        <v>73</v>
      </c>
      <c r="M50" s="41">
        <v>330000</v>
      </c>
      <c r="N50" s="41">
        <f>M50*0.85</f>
        <v>280500</v>
      </c>
      <c r="O50" s="56" t="s">
        <v>308</v>
      </c>
      <c r="P50" s="56">
        <v>45135</v>
      </c>
      <c r="Q50" s="53" t="s">
        <v>309</v>
      </c>
    </row>
    <row r="51" spans="1:17" ht="41.4" x14ac:dyDescent="0.3">
      <c r="A51" s="39" t="s">
        <v>69</v>
      </c>
      <c r="B51" s="2" t="s">
        <v>15</v>
      </c>
      <c r="C51" s="2">
        <v>1</v>
      </c>
      <c r="D51" s="2" t="s">
        <v>18</v>
      </c>
      <c r="E51" s="2" t="s">
        <v>159</v>
      </c>
      <c r="F51" s="39" t="s">
        <v>306</v>
      </c>
      <c r="G51" s="39" t="s">
        <v>53</v>
      </c>
      <c r="H51" s="39" t="s">
        <v>101</v>
      </c>
      <c r="I51" s="55" t="s">
        <v>310</v>
      </c>
      <c r="J51" s="39" t="s">
        <v>57</v>
      </c>
      <c r="K51" s="39" t="s">
        <v>84</v>
      </c>
      <c r="L51" s="39" t="s">
        <v>73</v>
      </c>
      <c r="M51" s="41">
        <v>180000</v>
      </c>
      <c r="N51" s="41">
        <f t="shared" ref="N51:N65" si="7">M51*0.85</f>
        <v>153000</v>
      </c>
      <c r="O51" s="56">
        <v>45133</v>
      </c>
      <c r="P51" s="56">
        <v>45140</v>
      </c>
      <c r="Q51" s="53" t="s">
        <v>311</v>
      </c>
    </row>
    <row r="52" spans="1:17" ht="41.4" x14ac:dyDescent="0.3">
      <c r="A52" s="39" t="s">
        <v>69</v>
      </c>
      <c r="B52" s="2" t="s">
        <v>15</v>
      </c>
      <c r="C52" s="2">
        <v>1</v>
      </c>
      <c r="D52" s="2" t="s">
        <v>18</v>
      </c>
      <c r="E52" s="2" t="s">
        <v>159</v>
      </c>
      <c r="F52" s="39" t="s">
        <v>306</v>
      </c>
      <c r="G52" s="39" t="s">
        <v>53</v>
      </c>
      <c r="H52" s="39" t="s">
        <v>101</v>
      </c>
      <c r="I52" s="39" t="s">
        <v>312</v>
      </c>
      <c r="J52" s="39" t="s">
        <v>57</v>
      </c>
      <c r="K52" s="39" t="s">
        <v>84</v>
      </c>
      <c r="L52" s="39" t="s">
        <v>73</v>
      </c>
      <c r="M52" s="41">
        <v>80000</v>
      </c>
      <c r="N52" s="41">
        <f t="shared" si="7"/>
        <v>68000</v>
      </c>
      <c r="O52" s="56">
        <v>45133</v>
      </c>
      <c r="P52" s="56">
        <v>45140</v>
      </c>
      <c r="Q52" s="53" t="s">
        <v>313</v>
      </c>
    </row>
    <row r="53" spans="1:17" ht="41.4" x14ac:dyDescent="0.3">
      <c r="A53" s="39" t="s">
        <v>69</v>
      </c>
      <c r="B53" s="2" t="s">
        <v>15</v>
      </c>
      <c r="C53" s="2">
        <v>1</v>
      </c>
      <c r="D53" s="2" t="s">
        <v>18</v>
      </c>
      <c r="E53" s="2" t="s">
        <v>159</v>
      </c>
      <c r="F53" s="39" t="s">
        <v>306</v>
      </c>
      <c r="G53" s="39" t="s">
        <v>53</v>
      </c>
      <c r="H53" s="39" t="s">
        <v>101</v>
      </c>
      <c r="I53" s="39" t="s">
        <v>314</v>
      </c>
      <c r="J53" s="39" t="s">
        <v>57</v>
      </c>
      <c r="K53" s="39" t="s">
        <v>84</v>
      </c>
      <c r="L53" s="39" t="s">
        <v>73</v>
      </c>
      <c r="M53" s="41">
        <v>70000</v>
      </c>
      <c r="N53" s="41">
        <f t="shared" si="7"/>
        <v>59500</v>
      </c>
      <c r="O53" s="56" t="s">
        <v>315</v>
      </c>
      <c r="P53" s="56">
        <v>45147</v>
      </c>
      <c r="Q53" s="53" t="s">
        <v>316</v>
      </c>
    </row>
    <row r="54" spans="1:17" ht="55.2" x14ac:dyDescent="0.3">
      <c r="A54" s="39" t="s">
        <v>69</v>
      </c>
      <c r="B54" s="2" t="s">
        <v>15</v>
      </c>
      <c r="C54" s="2">
        <v>1</v>
      </c>
      <c r="D54" s="2" t="s">
        <v>18</v>
      </c>
      <c r="E54" s="2" t="s">
        <v>159</v>
      </c>
      <c r="F54" s="39" t="s">
        <v>306</v>
      </c>
      <c r="G54" s="39" t="s">
        <v>53</v>
      </c>
      <c r="H54" s="39" t="s">
        <v>101</v>
      </c>
      <c r="I54" s="39" t="s">
        <v>317</v>
      </c>
      <c r="J54" s="39" t="s">
        <v>57</v>
      </c>
      <c r="K54" s="39" t="s">
        <v>84</v>
      </c>
      <c r="L54" s="39" t="s">
        <v>73</v>
      </c>
      <c r="M54" s="41">
        <v>65000</v>
      </c>
      <c r="N54" s="41">
        <f t="shared" si="7"/>
        <v>55250</v>
      </c>
      <c r="O54" s="56">
        <v>45133</v>
      </c>
      <c r="P54" s="56">
        <v>45140</v>
      </c>
      <c r="Q54" s="53" t="s">
        <v>318</v>
      </c>
    </row>
    <row r="55" spans="1:17" ht="55.2" x14ac:dyDescent="0.3">
      <c r="A55" s="39" t="s">
        <v>69</v>
      </c>
      <c r="B55" s="2" t="s">
        <v>15</v>
      </c>
      <c r="C55" s="2">
        <v>1</v>
      </c>
      <c r="D55" s="2" t="s">
        <v>18</v>
      </c>
      <c r="E55" s="2" t="s">
        <v>159</v>
      </c>
      <c r="F55" s="39" t="s">
        <v>306</v>
      </c>
      <c r="G55" s="39" t="s">
        <v>53</v>
      </c>
      <c r="H55" s="39" t="s">
        <v>101</v>
      </c>
      <c r="I55" s="39" t="s">
        <v>319</v>
      </c>
      <c r="J55" s="39" t="s">
        <v>57</v>
      </c>
      <c r="K55" s="39" t="s">
        <v>84</v>
      </c>
      <c r="L55" s="39" t="s">
        <v>73</v>
      </c>
      <c r="M55" s="41">
        <v>65000</v>
      </c>
      <c r="N55" s="41">
        <f t="shared" si="7"/>
        <v>55250</v>
      </c>
      <c r="O55" s="56">
        <v>45140</v>
      </c>
      <c r="P55" s="56">
        <v>45147</v>
      </c>
      <c r="Q55" s="53" t="s">
        <v>320</v>
      </c>
    </row>
    <row r="56" spans="1:17" ht="55.2" x14ac:dyDescent="0.3">
      <c r="A56" s="39" t="s">
        <v>69</v>
      </c>
      <c r="B56" s="2" t="s">
        <v>15</v>
      </c>
      <c r="C56" s="2">
        <v>1</v>
      </c>
      <c r="D56" s="2" t="s">
        <v>18</v>
      </c>
      <c r="E56" s="2" t="s">
        <v>159</v>
      </c>
      <c r="F56" s="39" t="s">
        <v>306</v>
      </c>
      <c r="G56" s="39" t="s">
        <v>53</v>
      </c>
      <c r="H56" s="39" t="s">
        <v>101</v>
      </c>
      <c r="I56" s="39" t="s">
        <v>321</v>
      </c>
      <c r="J56" s="39" t="s">
        <v>57</v>
      </c>
      <c r="K56" s="39" t="s">
        <v>84</v>
      </c>
      <c r="L56" s="39" t="s">
        <v>73</v>
      </c>
      <c r="M56" s="41">
        <v>65000</v>
      </c>
      <c r="N56" s="41">
        <f t="shared" si="7"/>
        <v>55250</v>
      </c>
      <c r="O56" s="56">
        <v>45140</v>
      </c>
      <c r="P56" s="56">
        <v>45147</v>
      </c>
      <c r="Q56" s="53" t="s">
        <v>322</v>
      </c>
    </row>
    <row r="57" spans="1:17" ht="55.2" x14ac:dyDescent="0.3">
      <c r="A57" s="39" t="s">
        <v>69</v>
      </c>
      <c r="B57" s="2" t="s">
        <v>15</v>
      </c>
      <c r="C57" s="2">
        <v>1</v>
      </c>
      <c r="D57" s="2" t="s">
        <v>18</v>
      </c>
      <c r="E57" s="2" t="s">
        <v>159</v>
      </c>
      <c r="F57" s="39" t="s">
        <v>306</v>
      </c>
      <c r="G57" s="39" t="s">
        <v>53</v>
      </c>
      <c r="H57" s="39" t="s">
        <v>101</v>
      </c>
      <c r="I57" s="39" t="s">
        <v>323</v>
      </c>
      <c r="J57" s="39" t="s">
        <v>57</v>
      </c>
      <c r="K57" s="39" t="s">
        <v>84</v>
      </c>
      <c r="L57" s="39" t="s">
        <v>73</v>
      </c>
      <c r="M57" s="41">
        <v>65000</v>
      </c>
      <c r="N57" s="41">
        <f t="shared" si="7"/>
        <v>55250</v>
      </c>
      <c r="O57" s="56">
        <v>45140</v>
      </c>
      <c r="P57" s="56">
        <v>45147</v>
      </c>
      <c r="Q57" s="53" t="s">
        <v>324</v>
      </c>
    </row>
    <row r="58" spans="1:17" ht="41.4" x14ac:dyDescent="0.3">
      <c r="A58" s="39" t="s">
        <v>69</v>
      </c>
      <c r="B58" s="2" t="s">
        <v>15</v>
      </c>
      <c r="C58" s="2">
        <v>1</v>
      </c>
      <c r="D58" s="2" t="s">
        <v>18</v>
      </c>
      <c r="E58" s="2" t="s">
        <v>159</v>
      </c>
      <c r="F58" s="39" t="s">
        <v>306</v>
      </c>
      <c r="G58" s="39" t="s">
        <v>53</v>
      </c>
      <c r="H58" s="39" t="s">
        <v>101</v>
      </c>
      <c r="I58" s="39" t="s">
        <v>325</v>
      </c>
      <c r="J58" s="39" t="s">
        <v>57</v>
      </c>
      <c r="K58" s="39" t="s">
        <v>84</v>
      </c>
      <c r="L58" s="39" t="s">
        <v>73</v>
      </c>
      <c r="M58" s="41">
        <v>70000</v>
      </c>
      <c r="N58" s="41">
        <f t="shared" si="7"/>
        <v>59500</v>
      </c>
      <c r="O58" s="56">
        <v>45146</v>
      </c>
      <c r="P58" s="56">
        <v>45154</v>
      </c>
      <c r="Q58" s="53" t="s">
        <v>326</v>
      </c>
    </row>
    <row r="59" spans="1:17" ht="41.4" x14ac:dyDescent="0.3">
      <c r="A59" s="39" t="s">
        <v>69</v>
      </c>
      <c r="B59" s="2" t="s">
        <v>15</v>
      </c>
      <c r="C59" s="2">
        <v>1</v>
      </c>
      <c r="D59" s="2" t="s">
        <v>18</v>
      </c>
      <c r="E59" s="2" t="s">
        <v>159</v>
      </c>
      <c r="F59" s="39" t="s">
        <v>306</v>
      </c>
      <c r="G59" s="39" t="s">
        <v>53</v>
      </c>
      <c r="H59" s="39" t="s">
        <v>101</v>
      </c>
      <c r="I59" s="39" t="s">
        <v>54</v>
      </c>
      <c r="J59" s="39" t="s">
        <v>57</v>
      </c>
      <c r="K59" s="39" t="s">
        <v>84</v>
      </c>
      <c r="L59" s="39" t="s">
        <v>73</v>
      </c>
      <c r="M59" s="57">
        <v>170000</v>
      </c>
      <c r="N59" s="41">
        <f t="shared" si="7"/>
        <v>144500</v>
      </c>
      <c r="O59" s="56">
        <v>45259</v>
      </c>
      <c r="P59" s="56">
        <v>45274</v>
      </c>
      <c r="Q59" s="53" t="s">
        <v>86</v>
      </c>
    </row>
    <row r="60" spans="1:17" ht="41.4" x14ac:dyDescent="0.3">
      <c r="A60" s="39" t="s">
        <v>69</v>
      </c>
      <c r="B60" s="2" t="s">
        <v>15</v>
      </c>
      <c r="C60" s="2">
        <v>1</v>
      </c>
      <c r="D60" s="2" t="s">
        <v>18</v>
      </c>
      <c r="E60" s="2" t="s">
        <v>159</v>
      </c>
      <c r="F60" s="39" t="s">
        <v>306</v>
      </c>
      <c r="G60" s="39" t="s">
        <v>53</v>
      </c>
      <c r="H60" s="39" t="s">
        <v>101</v>
      </c>
      <c r="I60" s="39" t="s">
        <v>56</v>
      </c>
      <c r="J60" s="39" t="s">
        <v>57</v>
      </c>
      <c r="K60" s="39" t="s">
        <v>84</v>
      </c>
      <c r="L60" s="39" t="s">
        <v>73</v>
      </c>
      <c r="M60" s="57">
        <v>360000</v>
      </c>
      <c r="N60" s="41">
        <f t="shared" si="7"/>
        <v>306000</v>
      </c>
      <c r="O60" s="56">
        <v>45293</v>
      </c>
      <c r="P60" s="56">
        <v>45306</v>
      </c>
      <c r="Q60" s="53" t="s">
        <v>327</v>
      </c>
    </row>
    <row r="61" spans="1:17" ht="55.2" x14ac:dyDescent="0.3">
      <c r="A61" s="39" t="s">
        <v>69</v>
      </c>
      <c r="B61" s="2" t="s">
        <v>15</v>
      </c>
      <c r="C61" s="2">
        <v>1</v>
      </c>
      <c r="D61" s="2" t="s">
        <v>18</v>
      </c>
      <c r="E61" s="2" t="s">
        <v>159</v>
      </c>
      <c r="F61" s="39" t="s">
        <v>306</v>
      </c>
      <c r="G61" s="39" t="s">
        <v>53</v>
      </c>
      <c r="H61" s="39" t="s">
        <v>101</v>
      </c>
      <c r="I61" s="39" t="s">
        <v>328</v>
      </c>
      <c r="J61" s="39" t="s">
        <v>57</v>
      </c>
      <c r="K61" s="39" t="s">
        <v>84</v>
      </c>
      <c r="L61" s="39" t="s">
        <v>73</v>
      </c>
      <c r="M61" s="57">
        <v>36666</v>
      </c>
      <c r="N61" s="41">
        <f t="shared" si="7"/>
        <v>31166.1</v>
      </c>
      <c r="O61" s="56">
        <v>45306</v>
      </c>
      <c r="P61" s="56">
        <v>45317</v>
      </c>
      <c r="Q61" s="53" t="s">
        <v>329</v>
      </c>
    </row>
    <row r="62" spans="1:17" ht="69" x14ac:dyDescent="0.3">
      <c r="A62" s="39" t="s">
        <v>69</v>
      </c>
      <c r="B62" s="2" t="s">
        <v>15</v>
      </c>
      <c r="C62" s="2">
        <v>1</v>
      </c>
      <c r="D62" s="2" t="s">
        <v>18</v>
      </c>
      <c r="E62" s="2" t="s">
        <v>159</v>
      </c>
      <c r="F62" s="39" t="s">
        <v>306</v>
      </c>
      <c r="G62" s="39" t="s">
        <v>53</v>
      </c>
      <c r="H62" s="39" t="s">
        <v>101</v>
      </c>
      <c r="I62" s="39" t="s">
        <v>330</v>
      </c>
      <c r="J62" s="39" t="s">
        <v>57</v>
      </c>
      <c r="K62" s="39" t="s">
        <v>84</v>
      </c>
      <c r="L62" s="39" t="s">
        <v>73</v>
      </c>
      <c r="M62" s="57">
        <v>60000</v>
      </c>
      <c r="N62" s="41">
        <f t="shared" si="7"/>
        <v>51000</v>
      </c>
      <c r="O62" s="56">
        <v>45336</v>
      </c>
      <c r="P62" s="56">
        <v>45349</v>
      </c>
      <c r="Q62" s="53" t="s">
        <v>331</v>
      </c>
    </row>
    <row r="63" spans="1:17" ht="41.4" x14ac:dyDescent="0.3">
      <c r="A63" s="39" t="s">
        <v>69</v>
      </c>
      <c r="B63" s="2" t="s">
        <v>15</v>
      </c>
      <c r="C63" s="2">
        <v>1</v>
      </c>
      <c r="D63" s="2" t="s">
        <v>18</v>
      </c>
      <c r="E63" s="2" t="s">
        <v>159</v>
      </c>
      <c r="F63" s="39" t="s">
        <v>306</v>
      </c>
      <c r="G63" s="39" t="s">
        <v>53</v>
      </c>
      <c r="H63" s="39" t="s">
        <v>101</v>
      </c>
      <c r="I63" s="39" t="s">
        <v>332</v>
      </c>
      <c r="J63" s="39" t="s">
        <v>57</v>
      </c>
      <c r="K63" s="39" t="s">
        <v>84</v>
      </c>
      <c r="L63" s="39" t="s">
        <v>73</v>
      </c>
      <c r="M63" s="57">
        <v>70000</v>
      </c>
      <c r="N63" s="41">
        <f t="shared" si="7"/>
        <v>59500</v>
      </c>
      <c r="O63" s="56">
        <v>45364</v>
      </c>
      <c r="P63" s="56">
        <v>45376</v>
      </c>
      <c r="Q63" s="53" t="s">
        <v>333</v>
      </c>
    </row>
    <row r="64" spans="1:17" ht="55.2" x14ac:dyDescent="0.3">
      <c r="A64" s="39" t="s">
        <v>69</v>
      </c>
      <c r="B64" s="2" t="s">
        <v>15</v>
      </c>
      <c r="C64" s="2">
        <v>1</v>
      </c>
      <c r="D64" s="2" t="s">
        <v>18</v>
      </c>
      <c r="E64" s="2" t="s">
        <v>159</v>
      </c>
      <c r="F64" s="39" t="s">
        <v>306</v>
      </c>
      <c r="G64" s="39" t="s">
        <v>53</v>
      </c>
      <c r="H64" s="39" t="s">
        <v>101</v>
      </c>
      <c r="I64" s="39" t="s">
        <v>334</v>
      </c>
      <c r="J64" s="39" t="s">
        <v>57</v>
      </c>
      <c r="K64" s="39" t="s">
        <v>84</v>
      </c>
      <c r="L64" s="39" t="s">
        <v>73</v>
      </c>
      <c r="M64" s="57">
        <v>36666</v>
      </c>
      <c r="N64" s="41">
        <f t="shared" si="7"/>
        <v>31166.1</v>
      </c>
      <c r="O64" s="56">
        <v>45363</v>
      </c>
      <c r="P64" s="56">
        <v>45376</v>
      </c>
      <c r="Q64" s="53" t="s">
        <v>335</v>
      </c>
    </row>
    <row r="65" spans="1:23" ht="46.5" customHeight="1" x14ac:dyDescent="0.3">
      <c r="A65" s="39" t="s">
        <v>69</v>
      </c>
      <c r="B65" s="2" t="s">
        <v>15</v>
      </c>
      <c r="C65" s="2">
        <v>1</v>
      </c>
      <c r="D65" s="2" t="s">
        <v>18</v>
      </c>
      <c r="E65" s="2" t="s">
        <v>159</v>
      </c>
      <c r="F65" s="39" t="s">
        <v>306</v>
      </c>
      <c r="G65" s="39" t="s">
        <v>53</v>
      </c>
      <c r="H65" s="39" t="s">
        <v>101</v>
      </c>
      <c r="I65" s="39" t="s">
        <v>336</v>
      </c>
      <c r="J65" s="39" t="s">
        <v>57</v>
      </c>
      <c r="K65" s="39" t="s">
        <v>84</v>
      </c>
      <c r="L65" s="39" t="s">
        <v>73</v>
      </c>
      <c r="M65" s="57">
        <v>60000</v>
      </c>
      <c r="N65" s="41">
        <f t="shared" si="7"/>
        <v>51000</v>
      </c>
      <c r="O65" s="56">
        <v>45394</v>
      </c>
      <c r="P65" s="56">
        <v>45407</v>
      </c>
      <c r="Q65" s="53" t="s">
        <v>337</v>
      </c>
    </row>
    <row r="66" spans="1:23" ht="69" x14ac:dyDescent="0.3">
      <c r="A66" s="39" t="s">
        <v>69</v>
      </c>
      <c r="B66" s="2" t="s">
        <v>15</v>
      </c>
      <c r="C66" s="2">
        <v>1</v>
      </c>
      <c r="D66" s="2" t="s">
        <v>18</v>
      </c>
      <c r="E66" s="2" t="s">
        <v>159</v>
      </c>
      <c r="F66" s="39" t="s">
        <v>300</v>
      </c>
      <c r="G66" s="39" t="s">
        <v>50</v>
      </c>
      <c r="H66" s="39" t="s">
        <v>101</v>
      </c>
      <c r="I66" s="39" t="s">
        <v>51</v>
      </c>
      <c r="J66" s="39" t="s">
        <v>52</v>
      </c>
      <c r="K66" s="39" t="s">
        <v>84</v>
      </c>
      <c r="L66" s="39" t="s">
        <v>73</v>
      </c>
      <c r="M66" s="41">
        <v>700000</v>
      </c>
      <c r="N66" s="41">
        <f>M66*0.85</f>
        <v>595000</v>
      </c>
      <c r="O66" s="42">
        <v>45566</v>
      </c>
      <c r="P66" s="42">
        <v>47483</v>
      </c>
      <c r="Q66" s="53" t="s">
        <v>296</v>
      </c>
    </row>
    <row r="67" spans="1:23" ht="303.60000000000002" x14ac:dyDescent="0.3">
      <c r="A67" s="39" t="s">
        <v>69</v>
      </c>
      <c r="B67" s="2" t="s">
        <v>24</v>
      </c>
      <c r="C67" s="2">
        <v>2</v>
      </c>
      <c r="D67" s="2" t="s">
        <v>14</v>
      </c>
      <c r="E67" s="2">
        <v>22202</v>
      </c>
      <c r="F67" s="39" t="s">
        <v>174</v>
      </c>
      <c r="G67" s="39" t="s">
        <v>26</v>
      </c>
      <c r="H67" s="39" t="s">
        <v>20</v>
      </c>
      <c r="I67" s="39" t="s">
        <v>338</v>
      </c>
      <c r="J67" s="39" t="s">
        <v>339</v>
      </c>
      <c r="K67" s="39" t="s">
        <v>340</v>
      </c>
      <c r="L67" s="39" t="s">
        <v>270</v>
      </c>
      <c r="M67" s="41"/>
      <c r="N67" s="41">
        <v>1275000</v>
      </c>
      <c r="O67" s="42">
        <v>45658</v>
      </c>
      <c r="P67" s="42">
        <v>46752</v>
      </c>
      <c r="Q67" s="53" t="s">
        <v>271</v>
      </c>
    </row>
    <row r="68" spans="1:23" s="37" customFormat="1" ht="80.25" customHeight="1" x14ac:dyDescent="0.3">
      <c r="A68" s="36" t="s">
        <v>69</v>
      </c>
      <c r="B68" s="36" t="s">
        <v>344</v>
      </c>
      <c r="C68" s="36">
        <v>4</v>
      </c>
      <c r="D68" s="36" t="s">
        <v>345</v>
      </c>
      <c r="E68" s="59" t="s">
        <v>207</v>
      </c>
      <c r="F68" s="36" t="s">
        <v>346</v>
      </c>
      <c r="G68" s="35" t="s">
        <v>347</v>
      </c>
      <c r="H68" s="36" t="s">
        <v>20</v>
      </c>
      <c r="I68" s="60" t="s">
        <v>348</v>
      </c>
      <c r="J68" s="61" t="s">
        <v>349</v>
      </c>
      <c r="K68" s="62" t="s">
        <v>17</v>
      </c>
      <c r="L68" s="36" t="s">
        <v>350</v>
      </c>
      <c r="M68" s="63">
        <v>743007.56</v>
      </c>
      <c r="N68" s="64">
        <f>+M68*0.85</f>
        <v>631556.42599999998</v>
      </c>
      <c r="O68" s="36">
        <v>2023</v>
      </c>
      <c r="P68" s="36">
        <v>2027</v>
      </c>
      <c r="Q68" s="65" t="s">
        <v>351</v>
      </c>
    </row>
    <row r="69" spans="1:23" s="37" customFormat="1" ht="45" customHeight="1" x14ac:dyDescent="0.3">
      <c r="A69" s="89" t="s">
        <v>69</v>
      </c>
      <c r="B69" s="84" t="s">
        <v>24</v>
      </c>
      <c r="C69" s="84">
        <v>2</v>
      </c>
      <c r="D69" s="84" t="s">
        <v>216</v>
      </c>
      <c r="E69" s="89" t="s">
        <v>165</v>
      </c>
      <c r="F69" s="89" t="s">
        <v>166</v>
      </c>
      <c r="G69" s="87" t="s">
        <v>347</v>
      </c>
      <c r="H69" s="89" t="s">
        <v>20</v>
      </c>
      <c r="I69" s="99" t="s">
        <v>352</v>
      </c>
      <c r="J69" s="66" t="s">
        <v>353</v>
      </c>
      <c r="K69" s="91" t="s">
        <v>17</v>
      </c>
      <c r="L69" s="89" t="s">
        <v>241</v>
      </c>
      <c r="M69" s="82">
        <v>99996.09</v>
      </c>
      <c r="N69" s="82">
        <v>84996.68</v>
      </c>
      <c r="O69" s="84">
        <v>2024</v>
      </c>
      <c r="P69" s="84">
        <v>2024</v>
      </c>
      <c r="Q69" s="93" t="s">
        <v>351</v>
      </c>
      <c r="R69" s="86"/>
      <c r="S69" s="81"/>
      <c r="T69" s="81"/>
      <c r="U69" s="81"/>
      <c r="V69" s="81"/>
      <c r="W69" s="81"/>
    </row>
    <row r="70" spans="1:23" s="37" customFormat="1" x14ac:dyDescent="0.3">
      <c r="A70" s="98"/>
      <c r="B70" s="96"/>
      <c r="C70" s="96"/>
      <c r="D70" s="96"/>
      <c r="E70" s="98"/>
      <c r="F70" s="98"/>
      <c r="G70" s="97"/>
      <c r="H70" s="98"/>
      <c r="I70" s="100"/>
      <c r="J70" s="68" t="s">
        <v>354</v>
      </c>
      <c r="K70" s="102"/>
      <c r="L70" s="98"/>
      <c r="M70" s="95"/>
      <c r="N70" s="95"/>
      <c r="O70" s="96"/>
      <c r="P70" s="96"/>
      <c r="Q70" s="97"/>
      <c r="R70" s="86"/>
      <c r="S70" s="81"/>
      <c r="T70" s="81"/>
      <c r="U70" s="81"/>
      <c r="V70" s="81"/>
      <c r="W70" s="81"/>
    </row>
    <row r="71" spans="1:23" s="37" customFormat="1" x14ac:dyDescent="0.3">
      <c r="A71" s="98"/>
      <c r="B71" s="96"/>
      <c r="C71" s="96"/>
      <c r="D71" s="96"/>
      <c r="E71" s="98"/>
      <c r="F71" s="98"/>
      <c r="G71" s="97"/>
      <c r="H71" s="98"/>
      <c r="I71" s="100"/>
      <c r="J71" s="68" t="s">
        <v>355</v>
      </c>
      <c r="K71" s="102"/>
      <c r="L71" s="98"/>
      <c r="M71" s="95"/>
      <c r="N71" s="95"/>
      <c r="O71" s="96"/>
      <c r="P71" s="96"/>
      <c r="Q71" s="97"/>
      <c r="R71" s="86"/>
      <c r="S71" s="81"/>
      <c r="T71" s="81"/>
      <c r="U71" s="81"/>
      <c r="V71" s="81"/>
      <c r="W71" s="81"/>
    </row>
    <row r="72" spans="1:23" s="37" customFormat="1" x14ac:dyDescent="0.3">
      <c r="A72" s="90"/>
      <c r="B72" s="85"/>
      <c r="C72" s="85"/>
      <c r="D72" s="85"/>
      <c r="E72" s="90"/>
      <c r="F72" s="90"/>
      <c r="G72" s="88"/>
      <c r="H72" s="90"/>
      <c r="I72" s="101"/>
      <c r="J72" s="69" t="s">
        <v>356</v>
      </c>
      <c r="K72" s="92"/>
      <c r="L72" s="90"/>
      <c r="M72" s="83"/>
      <c r="N72" s="83"/>
      <c r="O72" s="85"/>
      <c r="P72" s="85"/>
      <c r="Q72" s="88"/>
      <c r="R72" s="86"/>
      <c r="S72" s="81"/>
      <c r="T72" s="81"/>
      <c r="U72" s="81"/>
      <c r="V72" s="81"/>
      <c r="W72" s="81"/>
    </row>
    <row r="73" spans="1:23" s="37" customFormat="1" ht="72" x14ac:dyDescent="0.3">
      <c r="A73" s="70" t="s">
        <v>69</v>
      </c>
      <c r="B73" s="71" t="s">
        <v>24</v>
      </c>
      <c r="C73" s="71">
        <v>2</v>
      </c>
      <c r="D73" s="71" t="s">
        <v>216</v>
      </c>
      <c r="E73" s="70" t="s">
        <v>165</v>
      </c>
      <c r="F73" s="70" t="s">
        <v>166</v>
      </c>
      <c r="G73" s="35" t="s">
        <v>347</v>
      </c>
      <c r="H73" s="70" t="s">
        <v>20</v>
      </c>
      <c r="I73" s="60" t="s">
        <v>357</v>
      </c>
      <c r="J73" s="72" t="s">
        <v>358</v>
      </c>
      <c r="K73" s="62" t="s">
        <v>17</v>
      </c>
      <c r="L73" s="70" t="s">
        <v>241</v>
      </c>
      <c r="M73" s="73">
        <v>184500</v>
      </c>
      <c r="N73" s="73">
        <v>156825</v>
      </c>
      <c r="O73" s="71">
        <v>2025</v>
      </c>
      <c r="P73" s="71">
        <v>2025</v>
      </c>
      <c r="Q73" s="71" t="s">
        <v>271</v>
      </c>
      <c r="R73" s="67"/>
      <c r="S73" s="67"/>
      <c r="T73" s="67"/>
      <c r="U73" s="67"/>
      <c r="V73" s="67"/>
      <c r="W73" s="67"/>
    </row>
    <row r="74" spans="1:23" s="37" customFormat="1" ht="72" x14ac:dyDescent="0.3">
      <c r="A74" s="70" t="s">
        <v>69</v>
      </c>
      <c r="B74" s="71" t="s">
        <v>24</v>
      </c>
      <c r="C74" s="71">
        <v>2</v>
      </c>
      <c r="D74" s="71" t="s">
        <v>216</v>
      </c>
      <c r="E74" s="70" t="s">
        <v>165</v>
      </c>
      <c r="F74" s="70" t="s">
        <v>166</v>
      </c>
      <c r="G74" s="35" t="s">
        <v>347</v>
      </c>
      <c r="H74" s="70" t="s">
        <v>20</v>
      </c>
      <c r="I74" s="60" t="s">
        <v>359</v>
      </c>
      <c r="J74" s="72" t="s">
        <v>360</v>
      </c>
      <c r="K74" s="62" t="s">
        <v>361</v>
      </c>
      <c r="L74" s="62" t="s">
        <v>238</v>
      </c>
      <c r="M74" s="73">
        <v>405900</v>
      </c>
      <c r="N74" s="73">
        <v>345015</v>
      </c>
      <c r="O74" s="71">
        <v>2025</v>
      </c>
      <c r="P74" s="71">
        <v>2025</v>
      </c>
      <c r="Q74" s="71" t="s">
        <v>271</v>
      </c>
      <c r="R74" s="67"/>
      <c r="S74" s="67"/>
      <c r="T74" s="67"/>
      <c r="U74" s="67"/>
      <c r="V74" s="67"/>
      <c r="W74" s="67"/>
    </row>
    <row r="75" spans="1:23" s="37" customFormat="1" ht="86.4" x14ac:dyDescent="0.3">
      <c r="A75" s="70" t="s">
        <v>69</v>
      </c>
      <c r="B75" s="71" t="s">
        <v>24</v>
      </c>
      <c r="C75" s="71">
        <v>2</v>
      </c>
      <c r="D75" s="71" t="s">
        <v>216</v>
      </c>
      <c r="E75" s="70" t="s">
        <v>165</v>
      </c>
      <c r="F75" s="70" t="s">
        <v>166</v>
      </c>
      <c r="G75" s="35" t="s">
        <v>347</v>
      </c>
      <c r="H75" s="70" t="s">
        <v>20</v>
      </c>
      <c r="I75" s="60" t="s">
        <v>362</v>
      </c>
      <c r="J75" s="72" t="s">
        <v>360</v>
      </c>
      <c r="K75" s="62" t="s">
        <v>361</v>
      </c>
      <c r="L75" s="70" t="s">
        <v>241</v>
      </c>
      <c r="M75" s="73">
        <v>300000</v>
      </c>
      <c r="N75" s="73">
        <v>255000</v>
      </c>
      <c r="O75" s="71">
        <v>2025</v>
      </c>
      <c r="P75" s="71">
        <v>2026</v>
      </c>
      <c r="Q75" s="71" t="s">
        <v>271</v>
      </c>
      <c r="R75" s="67"/>
      <c r="S75" s="67"/>
      <c r="T75" s="67"/>
      <c r="U75" s="67"/>
      <c r="V75" s="67"/>
      <c r="W75" s="67"/>
    </row>
    <row r="76" spans="1:23" s="37" customFormat="1" ht="30" customHeight="1" x14ac:dyDescent="0.3">
      <c r="A76" s="89" t="s">
        <v>69</v>
      </c>
      <c r="B76" s="89" t="s">
        <v>344</v>
      </c>
      <c r="C76" s="89">
        <v>4</v>
      </c>
      <c r="D76" s="89" t="s">
        <v>345</v>
      </c>
      <c r="E76" s="89" t="s">
        <v>207</v>
      </c>
      <c r="F76" s="89" t="s">
        <v>208</v>
      </c>
      <c r="G76" s="87" t="s">
        <v>347</v>
      </c>
      <c r="H76" s="89" t="s">
        <v>20</v>
      </c>
      <c r="I76" s="87" t="s">
        <v>363</v>
      </c>
      <c r="J76" s="66" t="s">
        <v>364</v>
      </c>
      <c r="K76" s="91" t="s">
        <v>361</v>
      </c>
      <c r="L76" s="89" t="s">
        <v>241</v>
      </c>
      <c r="M76" s="82">
        <v>153750</v>
      </c>
      <c r="N76" s="82">
        <f>+M76*0.85</f>
        <v>130687.5</v>
      </c>
      <c r="O76" s="84">
        <v>2024</v>
      </c>
      <c r="P76" s="84">
        <v>2025</v>
      </c>
      <c r="Q76" s="93" t="s">
        <v>365</v>
      </c>
      <c r="R76" s="86"/>
      <c r="S76" s="81"/>
      <c r="T76" s="81"/>
      <c r="U76" s="81"/>
      <c r="V76" s="81"/>
      <c r="W76" s="81"/>
    </row>
    <row r="77" spans="1:23" s="37" customFormat="1" ht="28.8" x14ac:dyDescent="0.3">
      <c r="A77" s="90"/>
      <c r="B77" s="90"/>
      <c r="C77" s="90"/>
      <c r="D77" s="90"/>
      <c r="E77" s="90"/>
      <c r="F77" s="90"/>
      <c r="G77" s="88"/>
      <c r="H77" s="90"/>
      <c r="I77" s="88"/>
      <c r="J77" s="69" t="s">
        <v>366</v>
      </c>
      <c r="K77" s="92"/>
      <c r="L77" s="90"/>
      <c r="M77" s="83"/>
      <c r="N77" s="83"/>
      <c r="O77" s="85"/>
      <c r="P77" s="85"/>
      <c r="Q77" s="94"/>
      <c r="R77" s="86"/>
      <c r="S77" s="81"/>
      <c r="T77" s="81"/>
      <c r="U77" s="81"/>
      <c r="V77" s="81"/>
      <c r="W77" s="81"/>
    </row>
    <row r="78" spans="1:23" s="37" customFormat="1" ht="45" customHeight="1" x14ac:dyDescent="0.3">
      <c r="A78" s="89" t="s">
        <v>69</v>
      </c>
      <c r="B78" s="89" t="s">
        <v>344</v>
      </c>
      <c r="C78" s="89">
        <v>4</v>
      </c>
      <c r="D78" s="89" t="s">
        <v>345</v>
      </c>
      <c r="E78" s="89" t="s">
        <v>207</v>
      </c>
      <c r="F78" s="89" t="s">
        <v>208</v>
      </c>
      <c r="G78" s="87" t="str">
        <f>+G76</f>
        <v>Consejería de Cultura, Turismo, Jóvenes y Deportes</v>
      </c>
      <c r="H78" s="89" t="s">
        <v>20</v>
      </c>
      <c r="I78" s="87" t="s">
        <v>367</v>
      </c>
      <c r="J78" s="66" t="s">
        <v>364</v>
      </c>
      <c r="K78" s="91" t="s">
        <v>361</v>
      </c>
      <c r="L78" s="89" t="s">
        <v>368</v>
      </c>
      <c r="M78" s="82">
        <v>115702.48</v>
      </c>
      <c r="N78" s="82">
        <v>98347.11</v>
      </c>
      <c r="O78" s="84">
        <v>2024</v>
      </c>
      <c r="P78" s="84">
        <v>2025</v>
      </c>
      <c r="Q78" s="84" t="s">
        <v>296</v>
      </c>
      <c r="R78" s="86"/>
      <c r="S78" s="81"/>
      <c r="T78" s="81"/>
      <c r="U78" s="81"/>
      <c r="V78" s="81"/>
      <c r="W78" s="81"/>
    </row>
    <row r="79" spans="1:23" s="37" customFormat="1" ht="28.8" x14ac:dyDescent="0.3">
      <c r="A79" s="90"/>
      <c r="B79" s="90"/>
      <c r="C79" s="90"/>
      <c r="D79" s="90"/>
      <c r="E79" s="90"/>
      <c r="F79" s="90"/>
      <c r="G79" s="88"/>
      <c r="H79" s="90"/>
      <c r="I79" s="88"/>
      <c r="J79" s="69" t="s">
        <v>366</v>
      </c>
      <c r="K79" s="92"/>
      <c r="L79" s="90"/>
      <c r="M79" s="83"/>
      <c r="N79" s="83"/>
      <c r="O79" s="85"/>
      <c r="P79" s="85"/>
      <c r="Q79" s="85"/>
      <c r="R79" s="86"/>
      <c r="S79" s="81"/>
      <c r="T79" s="81"/>
      <c r="U79" s="81"/>
      <c r="V79" s="81"/>
      <c r="W79" s="81"/>
    </row>
    <row r="80" spans="1:23" s="37" customFormat="1" ht="30" customHeight="1" x14ac:dyDescent="0.3">
      <c r="A80" s="89" t="s">
        <v>69</v>
      </c>
      <c r="B80" s="89" t="s">
        <v>344</v>
      </c>
      <c r="C80" s="89">
        <v>4</v>
      </c>
      <c r="D80" s="89" t="s">
        <v>345</v>
      </c>
      <c r="E80" s="89" t="s">
        <v>207</v>
      </c>
      <c r="F80" s="89" t="s">
        <v>208</v>
      </c>
      <c r="G80" s="87" t="str">
        <f>+G76</f>
        <v>Consejería de Cultura, Turismo, Jóvenes y Deportes</v>
      </c>
      <c r="H80" s="89" t="s">
        <v>20</v>
      </c>
      <c r="I80" s="87" t="s">
        <v>369</v>
      </c>
      <c r="J80" s="66" t="s">
        <v>364</v>
      </c>
      <c r="K80" s="91" t="s">
        <v>361</v>
      </c>
      <c r="L80" s="89" t="s">
        <v>241</v>
      </c>
      <c r="M80" s="82">
        <v>88785.25</v>
      </c>
      <c r="N80" s="82">
        <v>75467.460000000006</v>
      </c>
      <c r="O80" s="84">
        <v>2024</v>
      </c>
      <c r="P80" s="84">
        <v>2025</v>
      </c>
      <c r="Q80" s="84" t="s">
        <v>296</v>
      </c>
      <c r="R80" s="86"/>
      <c r="S80" s="81"/>
      <c r="T80" s="81"/>
      <c r="U80" s="81"/>
      <c r="V80" s="81"/>
      <c r="W80" s="81"/>
    </row>
    <row r="81" spans="1:23" s="37" customFormat="1" ht="28.8" x14ac:dyDescent="0.3">
      <c r="A81" s="90"/>
      <c r="B81" s="90"/>
      <c r="C81" s="90"/>
      <c r="D81" s="90"/>
      <c r="E81" s="90"/>
      <c r="F81" s="90"/>
      <c r="G81" s="88"/>
      <c r="H81" s="90"/>
      <c r="I81" s="88"/>
      <c r="J81" s="69" t="s">
        <v>366</v>
      </c>
      <c r="K81" s="92"/>
      <c r="L81" s="90"/>
      <c r="M81" s="83"/>
      <c r="N81" s="83"/>
      <c r="O81" s="85"/>
      <c r="P81" s="85"/>
      <c r="Q81" s="85"/>
      <c r="R81" s="86"/>
      <c r="S81" s="81"/>
      <c r="T81" s="81"/>
      <c r="U81" s="81"/>
      <c r="V81" s="81"/>
      <c r="W81" s="81"/>
    </row>
    <row r="82" spans="1:23" s="77" customFormat="1" ht="61.5" customHeight="1" x14ac:dyDescent="0.3">
      <c r="A82" s="30" t="s">
        <v>69</v>
      </c>
      <c r="B82" s="30" t="s">
        <v>344</v>
      </c>
      <c r="C82" s="30">
        <v>4</v>
      </c>
      <c r="D82" s="30" t="s">
        <v>345</v>
      </c>
      <c r="E82" s="74" t="s">
        <v>207</v>
      </c>
      <c r="F82" s="75" t="s">
        <v>370</v>
      </c>
      <c r="G82" s="35" t="s">
        <v>347</v>
      </c>
      <c r="H82" s="75" t="s">
        <v>20</v>
      </c>
      <c r="I82" s="76" t="s">
        <v>371</v>
      </c>
      <c r="J82" s="75" t="s">
        <v>372</v>
      </c>
      <c r="K82" s="74" t="s">
        <v>17</v>
      </c>
      <c r="L82" s="76" t="s">
        <v>241</v>
      </c>
      <c r="M82" s="73">
        <v>40000</v>
      </c>
      <c r="N82" s="73">
        <f>+M82*0.85</f>
        <v>34000</v>
      </c>
      <c r="O82" s="75">
        <v>2024</v>
      </c>
      <c r="P82" s="75">
        <v>2024</v>
      </c>
      <c r="Q82" s="47" t="s">
        <v>351</v>
      </c>
    </row>
    <row r="83" spans="1:23" s="77" customFormat="1" ht="59.25" customHeight="1" x14ac:dyDescent="0.3">
      <c r="A83" s="30" t="s">
        <v>69</v>
      </c>
      <c r="B83" s="30" t="s">
        <v>344</v>
      </c>
      <c r="C83" s="30">
        <v>4</v>
      </c>
      <c r="D83" s="30" t="s">
        <v>345</v>
      </c>
      <c r="E83" s="74" t="s">
        <v>207</v>
      </c>
      <c r="F83" s="75" t="s">
        <v>370</v>
      </c>
      <c r="G83" s="35" t="s">
        <v>347</v>
      </c>
      <c r="H83" s="75" t="s">
        <v>20</v>
      </c>
      <c r="I83" s="76" t="s">
        <v>373</v>
      </c>
      <c r="J83" s="75" t="s">
        <v>372</v>
      </c>
      <c r="K83" s="74" t="s">
        <v>17</v>
      </c>
      <c r="L83" s="76" t="s">
        <v>241</v>
      </c>
      <c r="M83" s="73">
        <v>40000</v>
      </c>
      <c r="N83" s="73">
        <f t="shared" ref="N83:N86" si="8">+M83*0.85</f>
        <v>34000</v>
      </c>
      <c r="O83" s="75">
        <v>2024</v>
      </c>
      <c r="P83" s="75">
        <v>2024</v>
      </c>
      <c r="Q83" s="47" t="s">
        <v>351</v>
      </c>
    </row>
    <row r="84" spans="1:23" s="77" customFormat="1" ht="54" customHeight="1" x14ac:dyDescent="0.3">
      <c r="A84" s="30" t="s">
        <v>69</v>
      </c>
      <c r="B84" s="30" t="s">
        <v>344</v>
      </c>
      <c r="C84" s="30">
        <v>4</v>
      </c>
      <c r="D84" s="30" t="s">
        <v>345</v>
      </c>
      <c r="E84" s="74" t="s">
        <v>207</v>
      </c>
      <c r="F84" s="75" t="s">
        <v>370</v>
      </c>
      <c r="G84" s="35" t="s">
        <v>347</v>
      </c>
      <c r="H84" s="75" t="s">
        <v>20</v>
      </c>
      <c r="I84" s="76" t="s">
        <v>374</v>
      </c>
      <c r="J84" s="75" t="s">
        <v>372</v>
      </c>
      <c r="K84" s="74" t="s">
        <v>17</v>
      </c>
      <c r="L84" s="76" t="s">
        <v>350</v>
      </c>
      <c r="M84" s="73">
        <v>18000</v>
      </c>
      <c r="N84" s="73">
        <f t="shared" si="8"/>
        <v>15300</v>
      </c>
      <c r="O84" s="75">
        <v>2024</v>
      </c>
      <c r="P84" s="75">
        <v>2024</v>
      </c>
      <c r="Q84" s="47" t="s">
        <v>351</v>
      </c>
    </row>
    <row r="85" spans="1:23" s="77" customFormat="1" ht="59.25" customHeight="1" x14ac:dyDescent="0.3">
      <c r="A85" s="30" t="s">
        <v>69</v>
      </c>
      <c r="B85" s="30" t="s">
        <v>344</v>
      </c>
      <c r="C85" s="30">
        <v>4</v>
      </c>
      <c r="D85" s="30" t="s">
        <v>345</v>
      </c>
      <c r="E85" s="74" t="s">
        <v>207</v>
      </c>
      <c r="F85" s="75" t="s">
        <v>370</v>
      </c>
      <c r="G85" s="35" t="s">
        <v>347</v>
      </c>
      <c r="H85" s="75" t="s">
        <v>20</v>
      </c>
      <c r="I85" s="76" t="s">
        <v>375</v>
      </c>
      <c r="J85" s="75" t="s">
        <v>372</v>
      </c>
      <c r="K85" s="74" t="s">
        <v>17</v>
      </c>
      <c r="L85" s="76" t="s">
        <v>350</v>
      </c>
      <c r="M85" s="73">
        <v>18000</v>
      </c>
      <c r="N85" s="73">
        <f t="shared" si="8"/>
        <v>15300</v>
      </c>
      <c r="O85" s="75">
        <v>2024</v>
      </c>
      <c r="P85" s="75">
        <v>2024</v>
      </c>
      <c r="Q85" s="47" t="s">
        <v>351</v>
      </c>
    </row>
    <row r="86" spans="1:23" s="77" customFormat="1" ht="75.75" customHeight="1" x14ac:dyDescent="0.3">
      <c r="A86" s="30" t="s">
        <v>69</v>
      </c>
      <c r="B86" s="30" t="s">
        <v>344</v>
      </c>
      <c r="C86" s="30">
        <v>4</v>
      </c>
      <c r="D86" s="30" t="s">
        <v>345</v>
      </c>
      <c r="E86" s="74" t="s">
        <v>207</v>
      </c>
      <c r="F86" s="75" t="s">
        <v>370</v>
      </c>
      <c r="G86" s="35" t="s">
        <v>347</v>
      </c>
      <c r="H86" s="75" t="s">
        <v>20</v>
      </c>
      <c r="I86" s="76" t="s">
        <v>376</v>
      </c>
      <c r="J86" s="75" t="s">
        <v>372</v>
      </c>
      <c r="K86" s="74" t="s">
        <v>17</v>
      </c>
      <c r="L86" s="76" t="s">
        <v>377</v>
      </c>
      <c r="M86" s="73">
        <v>18000</v>
      </c>
      <c r="N86" s="73">
        <f t="shared" si="8"/>
        <v>15300</v>
      </c>
      <c r="O86" s="75">
        <v>2024</v>
      </c>
      <c r="P86" s="75">
        <v>2024</v>
      </c>
      <c r="Q86" s="47" t="s">
        <v>351</v>
      </c>
    </row>
    <row r="87" spans="1:23" s="77" customFormat="1" ht="54" customHeight="1" x14ac:dyDescent="0.3">
      <c r="A87" s="30" t="s">
        <v>69</v>
      </c>
      <c r="B87" s="30" t="s">
        <v>344</v>
      </c>
      <c r="C87" s="30">
        <v>4</v>
      </c>
      <c r="D87" s="30" t="s">
        <v>345</v>
      </c>
      <c r="E87" s="74" t="s">
        <v>378</v>
      </c>
      <c r="F87" s="75" t="s">
        <v>210</v>
      </c>
      <c r="G87" s="35" t="s">
        <v>347</v>
      </c>
      <c r="H87" s="75" t="s">
        <v>20</v>
      </c>
      <c r="I87" s="74" t="s">
        <v>379</v>
      </c>
      <c r="J87" s="75" t="s">
        <v>380</v>
      </c>
      <c r="K87" s="74" t="s">
        <v>17</v>
      </c>
      <c r="L87" s="74" t="s">
        <v>238</v>
      </c>
      <c r="M87" s="73">
        <v>49190.74</v>
      </c>
      <c r="N87" s="73">
        <f t="shared" ref="N87:N98" si="9">M87*(85/100)</f>
        <v>41812.129000000001</v>
      </c>
      <c r="O87" s="75" t="s">
        <v>381</v>
      </c>
      <c r="P87" s="75" t="s">
        <v>104</v>
      </c>
      <c r="Q87" s="30"/>
    </row>
    <row r="88" spans="1:23" s="77" customFormat="1" ht="69" x14ac:dyDescent="0.3">
      <c r="A88" s="30" t="s">
        <v>69</v>
      </c>
      <c r="B88" s="30" t="s">
        <v>344</v>
      </c>
      <c r="C88" s="30">
        <v>4</v>
      </c>
      <c r="D88" s="30" t="s">
        <v>345</v>
      </c>
      <c r="E88" s="74" t="s">
        <v>378</v>
      </c>
      <c r="F88" s="75" t="s">
        <v>210</v>
      </c>
      <c r="G88" s="35" t="s">
        <v>347</v>
      </c>
      <c r="H88" s="75" t="s">
        <v>20</v>
      </c>
      <c r="I88" s="74" t="s">
        <v>382</v>
      </c>
      <c r="J88" s="75" t="s">
        <v>383</v>
      </c>
      <c r="K88" s="74" t="s">
        <v>17</v>
      </c>
      <c r="L88" s="74" t="s">
        <v>238</v>
      </c>
      <c r="M88" s="73">
        <v>16940</v>
      </c>
      <c r="N88" s="73">
        <f t="shared" si="9"/>
        <v>14399</v>
      </c>
      <c r="O88" s="75" t="s">
        <v>105</v>
      </c>
      <c r="P88" s="75" t="s">
        <v>107</v>
      </c>
      <c r="Q88" s="30"/>
    </row>
    <row r="89" spans="1:23" s="77" customFormat="1" ht="28.8" x14ac:dyDescent="0.3">
      <c r="A89" s="30" t="s">
        <v>69</v>
      </c>
      <c r="B89" s="30" t="s">
        <v>344</v>
      </c>
      <c r="C89" s="30">
        <v>4</v>
      </c>
      <c r="D89" s="30" t="s">
        <v>345</v>
      </c>
      <c r="E89" s="74" t="s">
        <v>378</v>
      </c>
      <c r="F89" s="75" t="s">
        <v>210</v>
      </c>
      <c r="G89" s="35" t="s">
        <v>347</v>
      </c>
      <c r="H89" s="75" t="s">
        <v>20</v>
      </c>
      <c r="I89" s="74" t="s">
        <v>384</v>
      </c>
      <c r="J89" s="75" t="s">
        <v>385</v>
      </c>
      <c r="K89" s="74" t="s">
        <v>17</v>
      </c>
      <c r="L89" s="74" t="s">
        <v>238</v>
      </c>
      <c r="M89" s="73">
        <v>17762.8</v>
      </c>
      <c r="N89" s="73">
        <f t="shared" si="9"/>
        <v>15098.38</v>
      </c>
      <c r="O89" s="75" t="s">
        <v>106</v>
      </c>
      <c r="P89" s="75" t="s">
        <v>106</v>
      </c>
      <c r="Q89" s="30"/>
    </row>
    <row r="90" spans="1:23" s="77" customFormat="1" ht="58.5" customHeight="1" x14ac:dyDescent="0.3">
      <c r="A90" s="30" t="s">
        <v>69</v>
      </c>
      <c r="B90" s="30" t="s">
        <v>344</v>
      </c>
      <c r="C90" s="30">
        <v>4</v>
      </c>
      <c r="D90" s="30" t="s">
        <v>345</v>
      </c>
      <c r="E90" s="74" t="s">
        <v>378</v>
      </c>
      <c r="F90" s="75" t="s">
        <v>210</v>
      </c>
      <c r="G90" s="35" t="s">
        <v>347</v>
      </c>
      <c r="H90" s="75" t="s">
        <v>20</v>
      </c>
      <c r="I90" s="74" t="s">
        <v>386</v>
      </c>
      <c r="J90" s="75" t="s">
        <v>387</v>
      </c>
      <c r="K90" s="74" t="s">
        <v>17</v>
      </c>
      <c r="L90" s="74" t="s">
        <v>238</v>
      </c>
      <c r="M90" s="73">
        <v>149998.85999999999</v>
      </c>
      <c r="N90" s="73">
        <f t="shared" si="9"/>
        <v>127499.03099999999</v>
      </c>
      <c r="O90" s="75" t="s">
        <v>106</v>
      </c>
      <c r="P90" s="75" t="s">
        <v>107</v>
      </c>
      <c r="Q90" s="30"/>
    </row>
    <row r="91" spans="1:23" s="77" customFormat="1" ht="50.25" customHeight="1" x14ac:dyDescent="0.3">
      <c r="A91" s="30" t="s">
        <v>69</v>
      </c>
      <c r="B91" s="30" t="s">
        <v>344</v>
      </c>
      <c r="C91" s="30">
        <v>4</v>
      </c>
      <c r="D91" s="30" t="s">
        <v>345</v>
      </c>
      <c r="E91" s="75" t="s">
        <v>378</v>
      </c>
      <c r="F91" s="75" t="s">
        <v>210</v>
      </c>
      <c r="G91" s="35" t="s">
        <v>347</v>
      </c>
      <c r="H91" s="75" t="s">
        <v>20</v>
      </c>
      <c r="I91" s="74" t="s">
        <v>388</v>
      </c>
      <c r="J91" s="75" t="s">
        <v>389</v>
      </c>
      <c r="K91" s="74" t="s">
        <v>17</v>
      </c>
      <c r="L91" s="74" t="s">
        <v>238</v>
      </c>
      <c r="M91" s="73">
        <v>15307.17</v>
      </c>
      <c r="N91" s="73">
        <f t="shared" si="9"/>
        <v>13011.094499999999</v>
      </c>
      <c r="O91" s="75" t="s">
        <v>105</v>
      </c>
      <c r="P91" s="75" t="s">
        <v>105</v>
      </c>
      <c r="Q91" s="30"/>
    </row>
    <row r="92" spans="1:23" s="77" customFormat="1" ht="41.4" x14ac:dyDescent="0.3">
      <c r="A92" s="30" t="s">
        <v>69</v>
      </c>
      <c r="B92" s="30" t="s">
        <v>344</v>
      </c>
      <c r="C92" s="30">
        <v>4</v>
      </c>
      <c r="D92" s="30" t="s">
        <v>345</v>
      </c>
      <c r="E92" s="75" t="s">
        <v>378</v>
      </c>
      <c r="F92" s="75" t="s">
        <v>210</v>
      </c>
      <c r="G92" s="35" t="s">
        <v>347</v>
      </c>
      <c r="H92" s="75" t="s">
        <v>20</v>
      </c>
      <c r="I92" s="74" t="s">
        <v>390</v>
      </c>
      <c r="J92" s="75" t="s">
        <v>391</v>
      </c>
      <c r="K92" s="74" t="s">
        <v>17</v>
      </c>
      <c r="L92" s="74" t="s">
        <v>238</v>
      </c>
      <c r="M92" s="73">
        <v>6050</v>
      </c>
      <c r="N92" s="73">
        <f t="shared" si="9"/>
        <v>5142.5</v>
      </c>
      <c r="O92" s="75" t="s">
        <v>105</v>
      </c>
      <c r="P92" s="75" t="s">
        <v>105</v>
      </c>
      <c r="Q92" s="30"/>
    </row>
    <row r="93" spans="1:23" s="77" customFormat="1" ht="33" customHeight="1" x14ac:dyDescent="0.3">
      <c r="A93" s="30" t="s">
        <v>69</v>
      </c>
      <c r="B93" s="30" t="s">
        <v>344</v>
      </c>
      <c r="C93" s="30">
        <v>4</v>
      </c>
      <c r="D93" s="30" t="s">
        <v>345</v>
      </c>
      <c r="E93" s="75" t="s">
        <v>378</v>
      </c>
      <c r="F93" s="75" t="s">
        <v>210</v>
      </c>
      <c r="G93" s="35" t="s">
        <v>347</v>
      </c>
      <c r="H93" s="75" t="s">
        <v>20</v>
      </c>
      <c r="I93" s="74" t="s">
        <v>392</v>
      </c>
      <c r="J93" s="74" t="s">
        <v>393</v>
      </c>
      <c r="K93" s="74" t="s">
        <v>17</v>
      </c>
      <c r="L93" s="74" t="s">
        <v>238</v>
      </c>
      <c r="M93" s="73">
        <v>16335</v>
      </c>
      <c r="N93" s="73">
        <f t="shared" si="9"/>
        <v>13884.75</v>
      </c>
      <c r="O93" s="75" t="s">
        <v>105</v>
      </c>
      <c r="P93" s="75" t="s">
        <v>105</v>
      </c>
      <c r="Q93" s="30"/>
    </row>
    <row r="94" spans="1:23" s="77" customFormat="1" ht="69" x14ac:dyDescent="0.3">
      <c r="A94" s="30" t="s">
        <v>69</v>
      </c>
      <c r="B94" s="30" t="s">
        <v>344</v>
      </c>
      <c r="C94" s="30">
        <v>4</v>
      </c>
      <c r="D94" s="30" t="s">
        <v>345</v>
      </c>
      <c r="E94" s="75" t="s">
        <v>378</v>
      </c>
      <c r="F94" s="75" t="s">
        <v>210</v>
      </c>
      <c r="G94" s="35" t="s">
        <v>347</v>
      </c>
      <c r="H94" s="75" t="s">
        <v>20</v>
      </c>
      <c r="I94" s="74" t="s">
        <v>394</v>
      </c>
      <c r="J94" s="75" t="s">
        <v>395</v>
      </c>
      <c r="K94" s="74" t="s">
        <v>17</v>
      </c>
      <c r="L94" s="74" t="s">
        <v>238</v>
      </c>
      <c r="M94" s="73">
        <v>267270.45</v>
      </c>
      <c r="N94" s="73">
        <f t="shared" si="9"/>
        <v>227179.88250000001</v>
      </c>
      <c r="O94" s="75" t="s">
        <v>105</v>
      </c>
      <c r="P94" s="75" t="s">
        <v>107</v>
      </c>
      <c r="Q94" s="65" t="s">
        <v>351</v>
      </c>
    </row>
    <row r="95" spans="1:23" s="77" customFormat="1" ht="47.25" customHeight="1" x14ac:dyDescent="0.3">
      <c r="A95" s="30" t="s">
        <v>69</v>
      </c>
      <c r="B95" s="30" t="s">
        <v>344</v>
      </c>
      <c r="C95" s="30">
        <v>4</v>
      </c>
      <c r="D95" s="30" t="s">
        <v>345</v>
      </c>
      <c r="E95" s="75" t="s">
        <v>378</v>
      </c>
      <c r="F95" s="75" t="s">
        <v>210</v>
      </c>
      <c r="G95" s="35" t="s">
        <v>347</v>
      </c>
      <c r="H95" s="75" t="s">
        <v>20</v>
      </c>
      <c r="I95" s="74" t="s">
        <v>396</v>
      </c>
      <c r="J95" s="74" t="s">
        <v>397</v>
      </c>
      <c r="K95" s="74" t="s">
        <v>17</v>
      </c>
      <c r="L95" s="74" t="s">
        <v>238</v>
      </c>
      <c r="M95" s="73">
        <v>14883</v>
      </c>
      <c r="N95" s="73">
        <f t="shared" si="9"/>
        <v>12650.55</v>
      </c>
      <c r="O95" s="75" t="s">
        <v>105</v>
      </c>
      <c r="P95" s="75" t="s">
        <v>107</v>
      </c>
      <c r="Q95" s="30"/>
    </row>
    <row r="96" spans="1:23" s="77" customFormat="1" ht="37.5" customHeight="1" x14ac:dyDescent="0.3">
      <c r="A96" s="30" t="s">
        <v>69</v>
      </c>
      <c r="B96" s="30" t="s">
        <v>344</v>
      </c>
      <c r="C96" s="30">
        <v>4</v>
      </c>
      <c r="D96" s="30" t="s">
        <v>345</v>
      </c>
      <c r="E96" s="75" t="s">
        <v>378</v>
      </c>
      <c r="F96" s="75" t="s">
        <v>210</v>
      </c>
      <c r="G96" s="35" t="s">
        <v>347</v>
      </c>
      <c r="H96" s="75" t="s">
        <v>20</v>
      </c>
      <c r="I96" s="74" t="s">
        <v>398</v>
      </c>
      <c r="J96" s="75" t="s">
        <v>399</v>
      </c>
      <c r="K96" s="74" t="s">
        <v>17</v>
      </c>
      <c r="L96" s="74" t="s">
        <v>238</v>
      </c>
      <c r="M96" s="73">
        <v>6534</v>
      </c>
      <c r="N96" s="73">
        <f t="shared" si="9"/>
        <v>5553.9</v>
      </c>
      <c r="O96" s="75" t="s">
        <v>106</v>
      </c>
      <c r="P96" s="75" t="s">
        <v>107</v>
      </c>
      <c r="Q96" s="30"/>
    </row>
    <row r="97" spans="1:28" s="77" customFormat="1" ht="41.4" x14ac:dyDescent="0.3">
      <c r="A97" s="30" t="s">
        <v>69</v>
      </c>
      <c r="B97" s="30" t="s">
        <v>344</v>
      </c>
      <c r="C97" s="30">
        <v>4</v>
      </c>
      <c r="D97" s="30" t="s">
        <v>345</v>
      </c>
      <c r="E97" s="75" t="s">
        <v>378</v>
      </c>
      <c r="F97" s="75" t="s">
        <v>210</v>
      </c>
      <c r="G97" s="35" t="s">
        <v>347</v>
      </c>
      <c r="H97" s="75" t="s">
        <v>20</v>
      </c>
      <c r="I97" s="74" t="s">
        <v>400</v>
      </c>
      <c r="J97" s="75" t="s">
        <v>401</v>
      </c>
      <c r="K97" s="74" t="s">
        <v>402</v>
      </c>
      <c r="L97" s="74" t="s">
        <v>238</v>
      </c>
      <c r="M97" s="73">
        <v>497397.99</v>
      </c>
      <c r="N97" s="73">
        <f t="shared" si="9"/>
        <v>422788.29149999999</v>
      </c>
      <c r="O97" s="75" t="s">
        <v>381</v>
      </c>
      <c r="P97" s="75" t="s">
        <v>104</v>
      </c>
      <c r="Q97" s="30"/>
    </row>
    <row r="98" spans="1:28" s="77" customFormat="1" ht="55.2" x14ac:dyDescent="0.3">
      <c r="A98" s="30" t="s">
        <v>69</v>
      </c>
      <c r="B98" s="30" t="s">
        <v>344</v>
      </c>
      <c r="C98" s="30">
        <v>4</v>
      </c>
      <c r="D98" s="30" t="s">
        <v>345</v>
      </c>
      <c r="E98" s="74" t="s">
        <v>378</v>
      </c>
      <c r="F98" s="75" t="s">
        <v>210</v>
      </c>
      <c r="G98" s="35" t="s">
        <v>347</v>
      </c>
      <c r="H98" s="75" t="s">
        <v>20</v>
      </c>
      <c r="I98" s="74" t="s">
        <v>403</v>
      </c>
      <c r="J98" s="75" t="s">
        <v>404</v>
      </c>
      <c r="K98" s="74" t="s">
        <v>17</v>
      </c>
      <c r="L98" s="74" t="s">
        <v>238</v>
      </c>
      <c r="M98" s="73">
        <v>570883.18000000005</v>
      </c>
      <c r="N98" s="73">
        <f t="shared" si="9"/>
        <v>485250.70300000004</v>
      </c>
      <c r="O98" s="75" t="s">
        <v>107</v>
      </c>
      <c r="P98" s="75" t="s">
        <v>113</v>
      </c>
      <c r="Q98" s="65" t="s">
        <v>351</v>
      </c>
    </row>
    <row r="99" spans="1:28" s="77" customFormat="1" ht="41.4" x14ac:dyDescent="0.3">
      <c r="A99" s="30" t="s">
        <v>69</v>
      </c>
      <c r="B99" s="30" t="s">
        <v>344</v>
      </c>
      <c r="C99" s="30">
        <v>4</v>
      </c>
      <c r="D99" s="30" t="s">
        <v>345</v>
      </c>
      <c r="E99" s="74" t="s">
        <v>378</v>
      </c>
      <c r="F99" s="75" t="s">
        <v>210</v>
      </c>
      <c r="G99" s="35" t="s">
        <v>347</v>
      </c>
      <c r="H99" s="75" t="s">
        <v>405</v>
      </c>
      <c r="I99" s="74" t="s">
        <v>406</v>
      </c>
      <c r="J99" s="75" t="s">
        <v>407</v>
      </c>
      <c r="K99" s="75" t="s">
        <v>408</v>
      </c>
      <c r="L99" s="74" t="s">
        <v>238</v>
      </c>
      <c r="M99" s="73">
        <v>189318.41</v>
      </c>
      <c r="N99" s="73">
        <f>M99*(85/100)</f>
        <v>160920.64850000001</v>
      </c>
      <c r="O99" s="75" t="s">
        <v>104</v>
      </c>
      <c r="P99" s="75" t="s">
        <v>104</v>
      </c>
      <c r="Q99" s="65" t="s">
        <v>351</v>
      </c>
    </row>
    <row r="100" spans="1:28" s="30" customFormat="1" ht="44.25" customHeight="1" x14ac:dyDescent="0.3">
      <c r="A100" s="30" t="s">
        <v>69</v>
      </c>
      <c r="B100" s="30" t="s">
        <v>344</v>
      </c>
      <c r="C100" s="30">
        <v>4</v>
      </c>
      <c r="D100" s="30" t="s">
        <v>345</v>
      </c>
      <c r="E100" s="74" t="s">
        <v>378</v>
      </c>
      <c r="F100" s="75" t="s">
        <v>210</v>
      </c>
      <c r="G100" s="35" t="s">
        <v>347</v>
      </c>
      <c r="H100" s="75" t="s">
        <v>405</v>
      </c>
      <c r="I100" s="74" t="s">
        <v>409</v>
      </c>
      <c r="J100" s="75" t="s">
        <v>410</v>
      </c>
      <c r="K100" s="74" t="s">
        <v>17</v>
      </c>
      <c r="L100" s="74" t="s">
        <v>238</v>
      </c>
      <c r="M100" s="73">
        <v>8863.7999999999993</v>
      </c>
      <c r="N100" s="73">
        <f t="shared" ref="N100:N109" si="10">M100*(85/100)</f>
        <v>7534.23</v>
      </c>
      <c r="O100" s="75" t="s">
        <v>104</v>
      </c>
      <c r="P100" s="75" t="s">
        <v>104</v>
      </c>
      <c r="R100" s="77"/>
      <c r="S100" s="77"/>
      <c r="T100" s="77"/>
      <c r="U100" s="77"/>
      <c r="V100" s="77"/>
      <c r="W100" s="77"/>
      <c r="X100" s="77"/>
      <c r="Y100" s="77"/>
      <c r="Z100" s="77"/>
      <c r="AA100" s="77"/>
      <c r="AB100" s="77"/>
    </row>
    <row r="101" spans="1:28" s="30" customFormat="1" ht="55.2" x14ac:dyDescent="0.3">
      <c r="A101" s="30" t="s">
        <v>69</v>
      </c>
      <c r="B101" s="30" t="s">
        <v>344</v>
      </c>
      <c r="C101" s="30">
        <v>4</v>
      </c>
      <c r="D101" s="30" t="s">
        <v>345</v>
      </c>
      <c r="E101" s="74" t="s">
        <v>378</v>
      </c>
      <c r="F101" s="75" t="s">
        <v>210</v>
      </c>
      <c r="G101" s="35" t="s">
        <v>347</v>
      </c>
      <c r="H101" s="75" t="s">
        <v>405</v>
      </c>
      <c r="I101" s="74" t="s">
        <v>411</v>
      </c>
      <c r="J101" s="75" t="s">
        <v>412</v>
      </c>
      <c r="K101" s="75" t="s">
        <v>17</v>
      </c>
      <c r="L101" s="74" t="s">
        <v>238</v>
      </c>
      <c r="M101" s="73">
        <v>8128.45</v>
      </c>
      <c r="N101" s="73">
        <f t="shared" si="10"/>
        <v>6909.1824999999999</v>
      </c>
      <c r="O101" s="75" t="s">
        <v>104</v>
      </c>
      <c r="P101" s="75" t="s">
        <v>105</v>
      </c>
      <c r="R101" s="77"/>
      <c r="S101" s="77"/>
      <c r="T101" s="77"/>
      <c r="U101" s="77"/>
      <c r="V101" s="77"/>
      <c r="W101" s="77"/>
      <c r="X101" s="77"/>
      <c r="Y101" s="77"/>
      <c r="Z101" s="77"/>
      <c r="AA101" s="77"/>
      <c r="AB101" s="77"/>
    </row>
    <row r="102" spans="1:28" s="30" customFormat="1" ht="55.2" x14ac:dyDescent="0.3">
      <c r="A102" s="30" t="s">
        <v>69</v>
      </c>
      <c r="B102" s="30" t="s">
        <v>344</v>
      </c>
      <c r="C102" s="30">
        <v>4</v>
      </c>
      <c r="D102" s="30" t="s">
        <v>345</v>
      </c>
      <c r="E102" s="74" t="s">
        <v>378</v>
      </c>
      <c r="F102" s="75" t="s">
        <v>210</v>
      </c>
      <c r="G102" s="35" t="s">
        <v>347</v>
      </c>
      <c r="H102" s="75" t="s">
        <v>405</v>
      </c>
      <c r="I102" s="74" t="s">
        <v>413</v>
      </c>
      <c r="J102" s="75" t="s">
        <v>414</v>
      </c>
      <c r="K102" s="75" t="s">
        <v>415</v>
      </c>
      <c r="L102" s="74" t="s">
        <v>238</v>
      </c>
      <c r="M102" s="73">
        <v>9702</v>
      </c>
      <c r="N102" s="73">
        <f t="shared" si="10"/>
        <v>8246.6999999999989</v>
      </c>
      <c r="O102" s="75" t="s">
        <v>105</v>
      </c>
      <c r="P102" s="75" t="s">
        <v>105</v>
      </c>
      <c r="R102" s="77"/>
      <c r="S102" s="77"/>
      <c r="T102" s="77"/>
      <c r="U102" s="77"/>
      <c r="V102" s="77"/>
      <c r="W102" s="77"/>
      <c r="X102" s="77"/>
      <c r="Y102" s="77"/>
      <c r="Z102" s="77"/>
      <c r="AA102" s="77"/>
      <c r="AB102" s="77"/>
    </row>
    <row r="103" spans="1:28" s="30" customFormat="1" ht="69" x14ac:dyDescent="0.3">
      <c r="A103" s="30" t="s">
        <v>69</v>
      </c>
      <c r="B103" s="30" t="s">
        <v>344</v>
      </c>
      <c r="C103" s="30">
        <v>4</v>
      </c>
      <c r="D103" s="30" t="s">
        <v>345</v>
      </c>
      <c r="E103" s="74" t="s">
        <v>378</v>
      </c>
      <c r="F103" s="75" t="s">
        <v>210</v>
      </c>
      <c r="G103" s="35" t="s">
        <v>347</v>
      </c>
      <c r="H103" s="75" t="s">
        <v>405</v>
      </c>
      <c r="I103" s="74" t="s">
        <v>416</v>
      </c>
      <c r="J103" s="75" t="s">
        <v>417</v>
      </c>
      <c r="K103" s="75" t="s">
        <v>418</v>
      </c>
      <c r="L103" s="74" t="s">
        <v>238</v>
      </c>
      <c r="M103" s="73">
        <v>6292</v>
      </c>
      <c r="N103" s="73">
        <f t="shared" si="10"/>
        <v>5348.2</v>
      </c>
      <c r="O103" s="75" t="s">
        <v>105</v>
      </c>
      <c r="P103" s="75" t="s">
        <v>107</v>
      </c>
      <c r="R103" s="77"/>
      <c r="S103" s="77"/>
      <c r="T103" s="77"/>
      <c r="U103" s="77"/>
      <c r="V103" s="77"/>
      <c r="W103" s="77"/>
      <c r="X103" s="77"/>
      <c r="Y103" s="77"/>
      <c r="Z103" s="77"/>
      <c r="AA103" s="77"/>
      <c r="AB103" s="77"/>
    </row>
    <row r="104" spans="1:28" s="77" customFormat="1" ht="69" x14ac:dyDescent="0.3">
      <c r="A104" s="30" t="s">
        <v>69</v>
      </c>
      <c r="B104" s="30" t="s">
        <v>344</v>
      </c>
      <c r="C104" s="30">
        <v>4</v>
      </c>
      <c r="D104" s="30" t="s">
        <v>345</v>
      </c>
      <c r="E104" s="75" t="s">
        <v>378</v>
      </c>
      <c r="F104" s="75" t="s">
        <v>210</v>
      </c>
      <c r="G104" s="35" t="s">
        <v>347</v>
      </c>
      <c r="H104" s="75" t="s">
        <v>20</v>
      </c>
      <c r="I104" s="74" t="s">
        <v>419</v>
      </c>
      <c r="J104" s="74" t="s">
        <v>420</v>
      </c>
      <c r="K104" s="74" t="s">
        <v>17</v>
      </c>
      <c r="L104" s="74" t="s">
        <v>238</v>
      </c>
      <c r="M104" s="73">
        <v>714080.55</v>
      </c>
      <c r="N104" s="73">
        <f t="shared" si="10"/>
        <v>606968.46750000003</v>
      </c>
      <c r="O104" s="75" t="s">
        <v>107</v>
      </c>
      <c r="P104" s="75" t="s">
        <v>113</v>
      </c>
      <c r="Q104" s="65" t="s">
        <v>351</v>
      </c>
    </row>
    <row r="105" spans="1:28" s="77" customFormat="1" ht="66.75" customHeight="1" x14ac:dyDescent="0.3">
      <c r="A105" s="30" t="s">
        <v>69</v>
      </c>
      <c r="B105" s="30" t="s">
        <v>344</v>
      </c>
      <c r="C105" s="30">
        <v>4</v>
      </c>
      <c r="D105" s="30" t="s">
        <v>345</v>
      </c>
      <c r="E105" s="75" t="s">
        <v>378</v>
      </c>
      <c r="F105" s="75" t="s">
        <v>210</v>
      </c>
      <c r="G105" s="35" t="s">
        <v>347</v>
      </c>
      <c r="H105" s="75" t="s">
        <v>20</v>
      </c>
      <c r="I105" s="74" t="s">
        <v>421</v>
      </c>
      <c r="J105" s="74" t="s">
        <v>422</v>
      </c>
      <c r="K105" s="74" t="s">
        <v>17</v>
      </c>
      <c r="L105" s="74" t="s">
        <v>238</v>
      </c>
      <c r="M105" s="73">
        <v>99821.61</v>
      </c>
      <c r="N105" s="73">
        <f t="shared" si="10"/>
        <v>84848.368499999997</v>
      </c>
      <c r="O105" s="75" t="s">
        <v>105</v>
      </c>
      <c r="P105" s="75" t="s">
        <v>107</v>
      </c>
      <c r="Q105" s="65" t="s">
        <v>351</v>
      </c>
    </row>
    <row r="106" spans="1:28" s="77" customFormat="1" ht="49.95" customHeight="1" x14ac:dyDescent="0.3">
      <c r="A106" s="30" t="s">
        <v>69</v>
      </c>
      <c r="B106" s="30" t="s">
        <v>344</v>
      </c>
      <c r="C106" s="30">
        <v>4</v>
      </c>
      <c r="D106" s="30" t="s">
        <v>345</v>
      </c>
      <c r="E106" s="75" t="s">
        <v>378</v>
      </c>
      <c r="F106" s="75" t="s">
        <v>210</v>
      </c>
      <c r="G106" s="35" t="s">
        <v>347</v>
      </c>
      <c r="H106" s="75" t="s">
        <v>20</v>
      </c>
      <c r="I106" s="74" t="s">
        <v>423</v>
      </c>
      <c r="J106" s="78" t="s">
        <v>424</v>
      </c>
      <c r="K106" s="74" t="s">
        <v>17</v>
      </c>
      <c r="L106" s="74" t="s">
        <v>238</v>
      </c>
      <c r="M106" s="73">
        <v>17545</v>
      </c>
      <c r="N106" s="73">
        <f>M106*(85/100)</f>
        <v>14913.25</v>
      </c>
      <c r="O106" s="75" t="s">
        <v>106</v>
      </c>
      <c r="P106" s="75" t="s">
        <v>107</v>
      </c>
      <c r="Q106" s="65" t="s">
        <v>351</v>
      </c>
    </row>
    <row r="107" spans="1:28" s="77" customFormat="1" ht="41.4" x14ac:dyDescent="0.3">
      <c r="A107" s="30" t="s">
        <v>69</v>
      </c>
      <c r="B107" s="30" t="s">
        <v>344</v>
      </c>
      <c r="C107" s="30">
        <v>4</v>
      </c>
      <c r="D107" s="30" t="s">
        <v>345</v>
      </c>
      <c r="E107" s="75" t="s">
        <v>378</v>
      </c>
      <c r="F107" s="75" t="s">
        <v>210</v>
      </c>
      <c r="G107" s="35" t="s">
        <v>347</v>
      </c>
      <c r="H107" s="75" t="s">
        <v>20</v>
      </c>
      <c r="I107" s="74" t="s">
        <v>425</v>
      </c>
      <c r="J107" s="74" t="s">
        <v>426</v>
      </c>
      <c r="K107" s="74" t="s">
        <v>17</v>
      </c>
      <c r="L107" s="74" t="s">
        <v>238</v>
      </c>
      <c r="M107" s="73">
        <v>30000</v>
      </c>
      <c r="N107" s="73">
        <f t="shared" si="10"/>
        <v>25500</v>
      </c>
      <c r="O107" s="75" t="s">
        <v>106</v>
      </c>
      <c r="P107" s="75" t="s">
        <v>107</v>
      </c>
      <c r="Q107" s="65" t="s">
        <v>351</v>
      </c>
    </row>
    <row r="108" spans="1:28" s="77" customFormat="1" ht="72" x14ac:dyDescent="0.3">
      <c r="A108" s="21" t="s">
        <v>69</v>
      </c>
      <c r="B108" s="30" t="s">
        <v>24</v>
      </c>
      <c r="C108" s="79">
        <v>2</v>
      </c>
      <c r="D108" s="21" t="s">
        <v>216</v>
      </c>
      <c r="E108" s="21" t="s">
        <v>165</v>
      </c>
      <c r="F108" s="70" t="s">
        <v>166</v>
      </c>
      <c r="G108" s="35" t="s">
        <v>347</v>
      </c>
      <c r="H108" s="75" t="s">
        <v>20</v>
      </c>
      <c r="I108" s="80" t="s">
        <v>427</v>
      </c>
      <c r="J108" s="80" t="s">
        <v>428</v>
      </c>
      <c r="K108" s="30" t="s">
        <v>17</v>
      </c>
      <c r="L108" s="30" t="s">
        <v>238</v>
      </c>
      <c r="M108" s="73">
        <f>15000*1.21</f>
        <v>18150</v>
      </c>
      <c r="N108" s="73">
        <f t="shared" si="10"/>
        <v>15427.5</v>
      </c>
      <c r="O108" s="75" t="s">
        <v>107</v>
      </c>
      <c r="P108" s="75" t="s">
        <v>107</v>
      </c>
      <c r="Q108" s="65" t="s">
        <v>351</v>
      </c>
    </row>
    <row r="109" spans="1:28" s="77" customFormat="1" ht="72" x14ac:dyDescent="0.3">
      <c r="A109" s="21" t="s">
        <v>69</v>
      </c>
      <c r="B109" s="30" t="s">
        <v>24</v>
      </c>
      <c r="C109" s="79">
        <v>2</v>
      </c>
      <c r="D109" s="21" t="s">
        <v>216</v>
      </c>
      <c r="E109" s="21" t="s">
        <v>165</v>
      </c>
      <c r="F109" s="70" t="s">
        <v>166</v>
      </c>
      <c r="G109" s="35" t="s">
        <v>347</v>
      </c>
      <c r="H109" s="75" t="s">
        <v>20</v>
      </c>
      <c r="I109" s="80" t="s">
        <v>429</v>
      </c>
      <c r="J109" s="80" t="s">
        <v>428</v>
      </c>
      <c r="K109" s="30" t="s">
        <v>17</v>
      </c>
      <c r="L109" s="30" t="s">
        <v>238</v>
      </c>
      <c r="M109" s="73">
        <v>18150</v>
      </c>
      <c r="N109" s="73">
        <f t="shared" si="10"/>
        <v>15427.5</v>
      </c>
      <c r="O109" s="75" t="s">
        <v>107</v>
      </c>
      <c r="P109" s="75" t="s">
        <v>107</v>
      </c>
      <c r="Q109" s="65" t="s">
        <v>351</v>
      </c>
    </row>
    <row r="110" spans="1:28" s="77" customFormat="1" ht="55.2" x14ac:dyDescent="0.3">
      <c r="A110" s="21" t="s">
        <v>69</v>
      </c>
      <c r="B110" s="30" t="s">
        <v>22</v>
      </c>
      <c r="C110" s="79">
        <v>4</v>
      </c>
      <c r="D110" s="21">
        <v>45</v>
      </c>
      <c r="E110" s="21" t="s">
        <v>206</v>
      </c>
      <c r="F110" s="70" t="s">
        <v>430</v>
      </c>
      <c r="G110" s="35" t="s">
        <v>431</v>
      </c>
      <c r="H110" s="75" t="s">
        <v>20</v>
      </c>
      <c r="I110" s="80" t="s">
        <v>20</v>
      </c>
      <c r="J110" s="80" t="s">
        <v>432</v>
      </c>
      <c r="K110" s="30" t="s">
        <v>17</v>
      </c>
      <c r="L110" s="30" t="s">
        <v>433</v>
      </c>
      <c r="M110" s="73">
        <v>7717072.5499999998</v>
      </c>
      <c r="N110" s="73">
        <f>+M110*0.15</f>
        <v>1157560.8824999998</v>
      </c>
      <c r="O110" s="75">
        <v>45597</v>
      </c>
      <c r="P110" s="75">
        <v>46752</v>
      </c>
      <c r="Q110" s="65" t="s">
        <v>434</v>
      </c>
    </row>
    <row r="111" spans="1:28" s="107" customFormat="1" ht="69" x14ac:dyDescent="0.3">
      <c r="A111" s="108" t="s">
        <v>69</v>
      </c>
      <c r="B111" s="103" t="s">
        <v>15</v>
      </c>
      <c r="C111" s="103">
        <v>1</v>
      </c>
      <c r="D111" s="103" t="s">
        <v>18</v>
      </c>
      <c r="E111" s="103" t="s">
        <v>159</v>
      </c>
      <c r="F111" s="108" t="s">
        <v>300</v>
      </c>
      <c r="G111" s="108" t="s">
        <v>50</v>
      </c>
      <c r="H111" s="108" t="s">
        <v>101</v>
      </c>
      <c r="I111" s="108" t="s">
        <v>51</v>
      </c>
      <c r="J111" s="108" t="s">
        <v>52</v>
      </c>
      <c r="K111" s="108" t="s">
        <v>84</v>
      </c>
      <c r="L111" s="108" t="s">
        <v>73</v>
      </c>
      <c r="M111" s="109">
        <v>350000</v>
      </c>
      <c r="N111" s="109">
        <f>M111*0.85</f>
        <v>297500</v>
      </c>
      <c r="O111" s="110">
        <v>44960</v>
      </c>
      <c r="P111" s="110">
        <v>45230</v>
      </c>
      <c r="Q111" s="53" t="s">
        <v>301</v>
      </c>
    </row>
    <row r="112" spans="1:28" s="107" customFormat="1" ht="69" x14ac:dyDescent="0.3">
      <c r="A112" s="108" t="s">
        <v>69</v>
      </c>
      <c r="B112" s="103" t="s">
        <v>15</v>
      </c>
      <c r="C112" s="103">
        <v>1</v>
      </c>
      <c r="D112" s="103" t="s">
        <v>18</v>
      </c>
      <c r="E112" s="103" t="s">
        <v>159</v>
      </c>
      <c r="F112" s="108" t="s">
        <v>300</v>
      </c>
      <c r="G112" s="108" t="s">
        <v>50</v>
      </c>
      <c r="H112" s="108" t="s">
        <v>101</v>
      </c>
      <c r="I112" s="108" t="s">
        <v>51</v>
      </c>
      <c r="J112" s="108" t="s">
        <v>52</v>
      </c>
      <c r="K112" s="108" t="s">
        <v>84</v>
      </c>
      <c r="L112" s="108" t="s">
        <v>73</v>
      </c>
      <c r="M112" s="109">
        <v>350000</v>
      </c>
      <c r="N112" s="109">
        <f>M112*0.85</f>
        <v>297500</v>
      </c>
      <c r="O112" s="110">
        <v>45246</v>
      </c>
      <c r="P112" s="110">
        <v>45596</v>
      </c>
      <c r="Q112" s="53" t="s">
        <v>85</v>
      </c>
    </row>
    <row r="113" spans="1:17" s="107" customFormat="1" ht="55.2" x14ac:dyDescent="0.3">
      <c r="A113" s="108" t="s">
        <v>69</v>
      </c>
      <c r="B113" s="103" t="s">
        <v>15</v>
      </c>
      <c r="C113" s="103">
        <v>1</v>
      </c>
      <c r="D113" s="103" t="s">
        <v>18</v>
      </c>
      <c r="E113" s="103" t="s">
        <v>159</v>
      </c>
      <c r="F113" s="108" t="s">
        <v>302</v>
      </c>
      <c r="G113" s="108" t="s">
        <v>50</v>
      </c>
      <c r="H113" s="108" t="s">
        <v>20</v>
      </c>
      <c r="I113" s="111" t="s">
        <v>303</v>
      </c>
      <c r="J113" s="108" t="s">
        <v>304</v>
      </c>
      <c r="K113" s="108" t="s">
        <v>84</v>
      </c>
      <c r="L113" s="108" t="s">
        <v>73</v>
      </c>
      <c r="M113" s="109">
        <v>4200000</v>
      </c>
      <c r="N113" s="109">
        <f>M113*0.85</f>
        <v>3570000</v>
      </c>
      <c r="O113" s="110">
        <v>44927</v>
      </c>
      <c r="P113" s="110">
        <v>46022</v>
      </c>
      <c r="Q113" s="53" t="s">
        <v>305</v>
      </c>
    </row>
    <row r="114" spans="1:17" s="107" customFormat="1" ht="41.4" x14ac:dyDescent="0.3">
      <c r="A114" s="108" t="s">
        <v>69</v>
      </c>
      <c r="B114" s="103" t="s">
        <v>15</v>
      </c>
      <c r="C114" s="103">
        <v>1</v>
      </c>
      <c r="D114" s="103" t="s">
        <v>18</v>
      </c>
      <c r="E114" s="103" t="s">
        <v>159</v>
      </c>
      <c r="F114" s="108" t="s">
        <v>306</v>
      </c>
      <c r="G114" s="108" t="s">
        <v>53</v>
      </c>
      <c r="H114" s="108" t="s">
        <v>101</v>
      </c>
      <c r="I114" s="112" t="s">
        <v>307</v>
      </c>
      <c r="J114" s="108" t="s">
        <v>57</v>
      </c>
      <c r="K114" s="108" t="s">
        <v>84</v>
      </c>
      <c r="L114" s="108" t="s">
        <v>73</v>
      </c>
      <c r="M114" s="109">
        <v>330000</v>
      </c>
      <c r="N114" s="109">
        <f>M114*0.85</f>
        <v>280500</v>
      </c>
      <c r="O114" s="110" t="s">
        <v>308</v>
      </c>
      <c r="P114" s="110">
        <v>45135</v>
      </c>
      <c r="Q114" s="53" t="s">
        <v>309</v>
      </c>
    </row>
    <row r="115" spans="1:17" s="107" customFormat="1" ht="41.4" x14ac:dyDescent="0.3">
      <c r="A115" s="108" t="s">
        <v>69</v>
      </c>
      <c r="B115" s="103" t="s">
        <v>15</v>
      </c>
      <c r="C115" s="103">
        <v>1</v>
      </c>
      <c r="D115" s="103" t="s">
        <v>18</v>
      </c>
      <c r="E115" s="103" t="s">
        <v>159</v>
      </c>
      <c r="F115" s="108" t="s">
        <v>306</v>
      </c>
      <c r="G115" s="108" t="s">
        <v>53</v>
      </c>
      <c r="H115" s="108" t="s">
        <v>101</v>
      </c>
      <c r="I115" s="112" t="s">
        <v>310</v>
      </c>
      <c r="J115" s="108" t="s">
        <v>57</v>
      </c>
      <c r="K115" s="108" t="s">
        <v>84</v>
      </c>
      <c r="L115" s="108" t="s">
        <v>73</v>
      </c>
      <c r="M115" s="109">
        <v>180000</v>
      </c>
      <c r="N115" s="109">
        <f t="shared" ref="N115:N129" si="11">M115*0.85</f>
        <v>153000</v>
      </c>
      <c r="O115" s="110">
        <v>45133</v>
      </c>
      <c r="P115" s="110">
        <v>45140</v>
      </c>
      <c r="Q115" s="53" t="s">
        <v>311</v>
      </c>
    </row>
    <row r="116" spans="1:17" s="107" customFormat="1" ht="41.4" x14ac:dyDescent="0.3">
      <c r="A116" s="108" t="s">
        <v>69</v>
      </c>
      <c r="B116" s="103" t="s">
        <v>15</v>
      </c>
      <c r="C116" s="103">
        <v>1</v>
      </c>
      <c r="D116" s="103" t="s">
        <v>18</v>
      </c>
      <c r="E116" s="103" t="s">
        <v>159</v>
      </c>
      <c r="F116" s="108" t="s">
        <v>306</v>
      </c>
      <c r="G116" s="108" t="s">
        <v>53</v>
      </c>
      <c r="H116" s="108" t="s">
        <v>101</v>
      </c>
      <c r="I116" s="108" t="s">
        <v>312</v>
      </c>
      <c r="J116" s="108" t="s">
        <v>57</v>
      </c>
      <c r="K116" s="108" t="s">
        <v>84</v>
      </c>
      <c r="L116" s="108" t="s">
        <v>73</v>
      </c>
      <c r="M116" s="109">
        <v>80000</v>
      </c>
      <c r="N116" s="109">
        <f t="shared" si="11"/>
        <v>68000</v>
      </c>
      <c r="O116" s="110">
        <v>45133</v>
      </c>
      <c r="P116" s="110">
        <v>45140</v>
      </c>
      <c r="Q116" s="53" t="s">
        <v>313</v>
      </c>
    </row>
    <row r="117" spans="1:17" s="107" customFormat="1" ht="41.4" x14ac:dyDescent="0.3">
      <c r="A117" s="108" t="s">
        <v>69</v>
      </c>
      <c r="B117" s="103" t="s">
        <v>15</v>
      </c>
      <c r="C117" s="103">
        <v>1</v>
      </c>
      <c r="D117" s="103" t="s">
        <v>18</v>
      </c>
      <c r="E117" s="103" t="s">
        <v>159</v>
      </c>
      <c r="F117" s="108" t="s">
        <v>306</v>
      </c>
      <c r="G117" s="108" t="s">
        <v>53</v>
      </c>
      <c r="H117" s="108" t="s">
        <v>101</v>
      </c>
      <c r="I117" s="108" t="s">
        <v>314</v>
      </c>
      <c r="J117" s="108" t="s">
        <v>57</v>
      </c>
      <c r="K117" s="108" t="s">
        <v>84</v>
      </c>
      <c r="L117" s="108" t="s">
        <v>73</v>
      </c>
      <c r="M117" s="109">
        <v>70000</v>
      </c>
      <c r="N117" s="109">
        <f t="shared" si="11"/>
        <v>59500</v>
      </c>
      <c r="O117" s="110" t="s">
        <v>315</v>
      </c>
      <c r="P117" s="110">
        <v>45147</v>
      </c>
      <c r="Q117" s="53" t="s">
        <v>316</v>
      </c>
    </row>
    <row r="118" spans="1:17" s="107" customFormat="1" ht="55.2" x14ac:dyDescent="0.3">
      <c r="A118" s="108" t="s">
        <v>69</v>
      </c>
      <c r="B118" s="103" t="s">
        <v>15</v>
      </c>
      <c r="C118" s="103">
        <v>1</v>
      </c>
      <c r="D118" s="103" t="s">
        <v>18</v>
      </c>
      <c r="E118" s="103" t="s">
        <v>159</v>
      </c>
      <c r="F118" s="108" t="s">
        <v>306</v>
      </c>
      <c r="G118" s="108" t="s">
        <v>53</v>
      </c>
      <c r="H118" s="108" t="s">
        <v>101</v>
      </c>
      <c r="I118" s="108" t="s">
        <v>317</v>
      </c>
      <c r="J118" s="108" t="s">
        <v>57</v>
      </c>
      <c r="K118" s="108" t="s">
        <v>84</v>
      </c>
      <c r="L118" s="108" t="s">
        <v>73</v>
      </c>
      <c r="M118" s="109">
        <v>65000</v>
      </c>
      <c r="N118" s="109">
        <f t="shared" si="11"/>
        <v>55250</v>
      </c>
      <c r="O118" s="110">
        <v>45133</v>
      </c>
      <c r="P118" s="110">
        <v>45140</v>
      </c>
      <c r="Q118" s="53" t="s">
        <v>318</v>
      </c>
    </row>
    <row r="119" spans="1:17" s="107" customFormat="1" ht="55.2" x14ac:dyDescent="0.3">
      <c r="A119" s="108" t="s">
        <v>69</v>
      </c>
      <c r="B119" s="103" t="s">
        <v>15</v>
      </c>
      <c r="C119" s="103">
        <v>1</v>
      </c>
      <c r="D119" s="103" t="s">
        <v>18</v>
      </c>
      <c r="E119" s="103" t="s">
        <v>159</v>
      </c>
      <c r="F119" s="108" t="s">
        <v>306</v>
      </c>
      <c r="G119" s="108" t="s">
        <v>53</v>
      </c>
      <c r="H119" s="108" t="s">
        <v>101</v>
      </c>
      <c r="I119" s="108" t="s">
        <v>319</v>
      </c>
      <c r="J119" s="108" t="s">
        <v>57</v>
      </c>
      <c r="K119" s="108" t="s">
        <v>84</v>
      </c>
      <c r="L119" s="108" t="s">
        <v>73</v>
      </c>
      <c r="M119" s="109">
        <v>65000</v>
      </c>
      <c r="N119" s="109">
        <f t="shared" si="11"/>
        <v>55250</v>
      </c>
      <c r="O119" s="110">
        <v>45140</v>
      </c>
      <c r="P119" s="110">
        <v>45147</v>
      </c>
      <c r="Q119" s="53" t="s">
        <v>320</v>
      </c>
    </row>
    <row r="120" spans="1:17" s="107" customFormat="1" ht="55.2" x14ac:dyDescent="0.3">
      <c r="A120" s="108" t="s">
        <v>69</v>
      </c>
      <c r="B120" s="103" t="s">
        <v>15</v>
      </c>
      <c r="C120" s="103">
        <v>1</v>
      </c>
      <c r="D120" s="103" t="s">
        <v>18</v>
      </c>
      <c r="E120" s="103" t="s">
        <v>159</v>
      </c>
      <c r="F120" s="108" t="s">
        <v>306</v>
      </c>
      <c r="G120" s="108" t="s">
        <v>53</v>
      </c>
      <c r="H120" s="108" t="s">
        <v>101</v>
      </c>
      <c r="I120" s="108" t="s">
        <v>321</v>
      </c>
      <c r="J120" s="108" t="s">
        <v>57</v>
      </c>
      <c r="K120" s="108" t="s">
        <v>84</v>
      </c>
      <c r="L120" s="108" t="s">
        <v>73</v>
      </c>
      <c r="M120" s="109">
        <v>65000</v>
      </c>
      <c r="N120" s="109">
        <f t="shared" si="11"/>
        <v>55250</v>
      </c>
      <c r="O120" s="110">
        <v>45140</v>
      </c>
      <c r="P120" s="110">
        <v>45147</v>
      </c>
      <c r="Q120" s="53" t="s">
        <v>322</v>
      </c>
    </row>
    <row r="121" spans="1:17" s="107" customFormat="1" ht="55.2" x14ac:dyDescent="0.3">
      <c r="A121" s="108" t="s">
        <v>69</v>
      </c>
      <c r="B121" s="103" t="s">
        <v>15</v>
      </c>
      <c r="C121" s="103">
        <v>1</v>
      </c>
      <c r="D121" s="103" t="s">
        <v>18</v>
      </c>
      <c r="E121" s="103" t="s">
        <v>159</v>
      </c>
      <c r="F121" s="108" t="s">
        <v>306</v>
      </c>
      <c r="G121" s="108" t="s">
        <v>53</v>
      </c>
      <c r="H121" s="108" t="s">
        <v>101</v>
      </c>
      <c r="I121" s="108" t="s">
        <v>323</v>
      </c>
      <c r="J121" s="108" t="s">
        <v>57</v>
      </c>
      <c r="K121" s="108" t="s">
        <v>84</v>
      </c>
      <c r="L121" s="108" t="s">
        <v>73</v>
      </c>
      <c r="M121" s="109">
        <v>65000</v>
      </c>
      <c r="N121" s="109">
        <f t="shared" si="11"/>
        <v>55250</v>
      </c>
      <c r="O121" s="110">
        <v>45140</v>
      </c>
      <c r="P121" s="110">
        <v>45147</v>
      </c>
      <c r="Q121" s="53" t="s">
        <v>324</v>
      </c>
    </row>
    <row r="122" spans="1:17" s="107" customFormat="1" ht="41.4" x14ac:dyDescent="0.3">
      <c r="A122" s="108" t="s">
        <v>69</v>
      </c>
      <c r="B122" s="103" t="s">
        <v>15</v>
      </c>
      <c r="C122" s="103">
        <v>1</v>
      </c>
      <c r="D122" s="103" t="s">
        <v>18</v>
      </c>
      <c r="E122" s="103" t="s">
        <v>159</v>
      </c>
      <c r="F122" s="108" t="s">
        <v>306</v>
      </c>
      <c r="G122" s="108" t="s">
        <v>53</v>
      </c>
      <c r="H122" s="108" t="s">
        <v>101</v>
      </c>
      <c r="I122" s="108" t="s">
        <v>325</v>
      </c>
      <c r="J122" s="108" t="s">
        <v>57</v>
      </c>
      <c r="K122" s="108" t="s">
        <v>84</v>
      </c>
      <c r="L122" s="108" t="s">
        <v>73</v>
      </c>
      <c r="M122" s="109">
        <v>70000</v>
      </c>
      <c r="N122" s="109">
        <f t="shared" si="11"/>
        <v>59500</v>
      </c>
      <c r="O122" s="110">
        <v>45146</v>
      </c>
      <c r="P122" s="110">
        <v>45154</v>
      </c>
      <c r="Q122" s="53" t="s">
        <v>326</v>
      </c>
    </row>
    <row r="123" spans="1:17" s="107" customFormat="1" ht="41.4" x14ac:dyDescent="0.3">
      <c r="A123" s="108" t="s">
        <v>69</v>
      </c>
      <c r="B123" s="103" t="s">
        <v>15</v>
      </c>
      <c r="C123" s="103">
        <v>1</v>
      </c>
      <c r="D123" s="103" t="s">
        <v>18</v>
      </c>
      <c r="E123" s="103" t="s">
        <v>159</v>
      </c>
      <c r="F123" s="108" t="s">
        <v>306</v>
      </c>
      <c r="G123" s="108" t="s">
        <v>53</v>
      </c>
      <c r="H123" s="108" t="s">
        <v>101</v>
      </c>
      <c r="I123" s="108" t="s">
        <v>54</v>
      </c>
      <c r="J123" s="108" t="s">
        <v>57</v>
      </c>
      <c r="K123" s="108" t="s">
        <v>84</v>
      </c>
      <c r="L123" s="108" t="s">
        <v>73</v>
      </c>
      <c r="M123" s="57">
        <v>170000</v>
      </c>
      <c r="N123" s="109">
        <f t="shared" si="11"/>
        <v>144500</v>
      </c>
      <c r="O123" s="110">
        <v>45259</v>
      </c>
      <c r="P123" s="110">
        <v>45274</v>
      </c>
      <c r="Q123" s="53" t="s">
        <v>86</v>
      </c>
    </row>
    <row r="124" spans="1:17" s="107" customFormat="1" ht="41.4" x14ac:dyDescent="0.3">
      <c r="A124" s="108" t="s">
        <v>69</v>
      </c>
      <c r="B124" s="103" t="s">
        <v>15</v>
      </c>
      <c r="C124" s="103">
        <v>1</v>
      </c>
      <c r="D124" s="103" t="s">
        <v>18</v>
      </c>
      <c r="E124" s="103" t="s">
        <v>159</v>
      </c>
      <c r="F124" s="108" t="s">
        <v>306</v>
      </c>
      <c r="G124" s="108" t="s">
        <v>53</v>
      </c>
      <c r="H124" s="108" t="s">
        <v>101</v>
      </c>
      <c r="I124" s="108" t="s">
        <v>56</v>
      </c>
      <c r="J124" s="108" t="s">
        <v>57</v>
      </c>
      <c r="K124" s="108" t="s">
        <v>84</v>
      </c>
      <c r="L124" s="108" t="s">
        <v>73</v>
      </c>
      <c r="M124" s="57">
        <v>360000</v>
      </c>
      <c r="N124" s="109">
        <f t="shared" si="11"/>
        <v>306000</v>
      </c>
      <c r="O124" s="110">
        <v>45293</v>
      </c>
      <c r="P124" s="110">
        <v>45306</v>
      </c>
      <c r="Q124" s="53" t="s">
        <v>327</v>
      </c>
    </row>
    <row r="125" spans="1:17" s="107" customFormat="1" ht="55.2" x14ac:dyDescent="0.3">
      <c r="A125" s="108" t="s">
        <v>69</v>
      </c>
      <c r="B125" s="103" t="s">
        <v>15</v>
      </c>
      <c r="C125" s="103">
        <v>1</v>
      </c>
      <c r="D125" s="103" t="s">
        <v>18</v>
      </c>
      <c r="E125" s="103" t="s">
        <v>159</v>
      </c>
      <c r="F125" s="108" t="s">
        <v>306</v>
      </c>
      <c r="G125" s="108" t="s">
        <v>53</v>
      </c>
      <c r="H125" s="108" t="s">
        <v>101</v>
      </c>
      <c r="I125" s="108" t="s">
        <v>328</v>
      </c>
      <c r="J125" s="108" t="s">
        <v>57</v>
      </c>
      <c r="K125" s="108" t="s">
        <v>84</v>
      </c>
      <c r="L125" s="108" t="s">
        <v>73</v>
      </c>
      <c r="M125" s="57">
        <v>36666</v>
      </c>
      <c r="N125" s="109">
        <f t="shared" si="11"/>
        <v>31166.1</v>
      </c>
      <c r="O125" s="110">
        <v>45306</v>
      </c>
      <c r="P125" s="110">
        <v>45317</v>
      </c>
      <c r="Q125" s="53" t="s">
        <v>329</v>
      </c>
    </row>
    <row r="126" spans="1:17" s="107" customFormat="1" ht="69" x14ac:dyDescent="0.3">
      <c r="A126" s="108" t="s">
        <v>69</v>
      </c>
      <c r="B126" s="103" t="s">
        <v>15</v>
      </c>
      <c r="C126" s="103">
        <v>1</v>
      </c>
      <c r="D126" s="103" t="s">
        <v>18</v>
      </c>
      <c r="E126" s="103" t="s">
        <v>159</v>
      </c>
      <c r="F126" s="108" t="s">
        <v>306</v>
      </c>
      <c r="G126" s="108" t="s">
        <v>53</v>
      </c>
      <c r="H126" s="108" t="s">
        <v>101</v>
      </c>
      <c r="I126" s="108" t="s">
        <v>330</v>
      </c>
      <c r="J126" s="108" t="s">
        <v>57</v>
      </c>
      <c r="K126" s="108" t="s">
        <v>84</v>
      </c>
      <c r="L126" s="108" t="s">
        <v>73</v>
      </c>
      <c r="M126" s="57">
        <v>60000</v>
      </c>
      <c r="N126" s="109">
        <f t="shared" si="11"/>
        <v>51000</v>
      </c>
      <c r="O126" s="110">
        <v>45336</v>
      </c>
      <c r="P126" s="110">
        <v>45349</v>
      </c>
      <c r="Q126" s="53" t="s">
        <v>331</v>
      </c>
    </row>
    <row r="127" spans="1:17" s="107" customFormat="1" ht="41.4" x14ac:dyDescent="0.3">
      <c r="A127" s="108" t="s">
        <v>69</v>
      </c>
      <c r="B127" s="103" t="s">
        <v>15</v>
      </c>
      <c r="C127" s="103">
        <v>1</v>
      </c>
      <c r="D127" s="103" t="s">
        <v>18</v>
      </c>
      <c r="E127" s="103" t="s">
        <v>159</v>
      </c>
      <c r="F127" s="108" t="s">
        <v>306</v>
      </c>
      <c r="G127" s="108" t="s">
        <v>53</v>
      </c>
      <c r="H127" s="108" t="s">
        <v>101</v>
      </c>
      <c r="I127" s="108" t="s">
        <v>332</v>
      </c>
      <c r="J127" s="108" t="s">
        <v>57</v>
      </c>
      <c r="K127" s="108" t="s">
        <v>84</v>
      </c>
      <c r="L127" s="108" t="s">
        <v>73</v>
      </c>
      <c r="M127" s="57">
        <v>70000</v>
      </c>
      <c r="N127" s="109">
        <f t="shared" si="11"/>
        <v>59500</v>
      </c>
      <c r="O127" s="110">
        <v>45364</v>
      </c>
      <c r="P127" s="110">
        <v>45376</v>
      </c>
      <c r="Q127" s="53" t="s">
        <v>333</v>
      </c>
    </row>
    <row r="128" spans="1:17" s="107" customFormat="1" ht="55.2" x14ac:dyDescent="0.3">
      <c r="A128" s="108" t="s">
        <v>69</v>
      </c>
      <c r="B128" s="103" t="s">
        <v>15</v>
      </c>
      <c r="C128" s="103">
        <v>1</v>
      </c>
      <c r="D128" s="103" t="s">
        <v>18</v>
      </c>
      <c r="E128" s="103" t="s">
        <v>159</v>
      </c>
      <c r="F128" s="108" t="s">
        <v>306</v>
      </c>
      <c r="G128" s="108" t="s">
        <v>53</v>
      </c>
      <c r="H128" s="108" t="s">
        <v>101</v>
      </c>
      <c r="I128" s="108" t="s">
        <v>334</v>
      </c>
      <c r="J128" s="108" t="s">
        <v>57</v>
      </c>
      <c r="K128" s="108" t="s">
        <v>84</v>
      </c>
      <c r="L128" s="108" t="s">
        <v>73</v>
      </c>
      <c r="M128" s="57">
        <v>36666</v>
      </c>
      <c r="N128" s="109">
        <f t="shared" si="11"/>
        <v>31166.1</v>
      </c>
      <c r="O128" s="110">
        <v>45363</v>
      </c>
      <c r="P128" s="110">
        <v>45376</v>
      </c>
      <c r="Q128" s="53" t="s">
        <v>335</v>
      </c>
    </row>
    <row r="129" spans="1:17" s="107" customFormat="1" ht="46.5" customHeight="1" x14ac:dyDescent="0.3">
      <c r="A129" s="108" t="s">
        <v>69</v>
      </c>
      <c r="B129" s="103" t="s">
        <v>15</v>
      </c>
      <c r="C129" s="103">
        <v>1</v>
      </c>
      <c r="D129" s="103" t="s">
        <v>18</v>
      </c>
      <c r="E129" s="103" t="s">
        <v>159</v>
      </c>
      <c r="F129" s="108" t="s">
        <v>306</v>
      </c>
      <c r="G129" s="108" t="s">
        <v>53</v>
      </c>
      <c r="H129" s="108" t="s">
        <v>101</v>
      </c>
      <c r="I129" s="108" t="s">
        <v>336</v>
      </c>
      <c r="J129" s="108" t="s">
        <v>57</v>
      </c>
      <c r="K129" s="108" t="s">
        <v>84</v>
      </c>
      <c r="L129" s="108" t="s">
        <v>73</v>
      </c>
      <c r="M129" s="57">
        <v>60000</v>
      </c>
      <c r="N129" s="109">
        <f t="shared" si="11"/>
        <v>51000</v>
      </c>
      <c r="O129" s="110">
        <v>45394</v>
      </c>
      <c r="P129" s="110">
        <v>45407</v>
      </c>
      <c r="Q129" s="53" t="s">
        <v>337</v>
      </c>
    </row>
    <row r="130" spans="1:17" s="107" customFormat="1" ht="69" x14ac:dyDescent="0.3">
      <c r="A130" s="108" t="s">
        <v>69</v>
      </c>
      <c r="B130" s="103" t="s">
        <v>15</v>
      </c>
      <c r="C130" s="103">
        <v>1</v>
      </c>
      <c r="D130" s="103" t="s">
        <v>18</v>
      </c>
      <c r="E130" s="103" t="s">
        <v>159</v>
      </c>
      <c r="F130" s="108" t="s">
        <v>300</v>
      </c>
      <c r="G130" s="108" t="s">
        <v>50</v>
      </c>
      <c r="H130" s="108" t="s">
        <v>101</v>
      </c>
      <c r="I130" s="108" t="s">
        <v>51</v>
      </c>
      <c r="J130" s="108" t="s">
        <v>52</v>
      </c>
      <c r="K130" s="108" t="s">
        <v>84</v>
      </c>
      <c r="L130" s="108" t="s">
        <v>73</v>
      </c>
      <c r="M130" s="109">
        <v>700000</v>
      </c>
      <c r="N130" s="109">
        <f>M130*0.85</f>
        <v>595000</v>
      </c>
      <c r="O130" s="110">
        <v>45566</v>
      </c>
      <c r="P130" s="110">
        <v>47483</v>
      </c>
      <c r="Q130" s="53" t="s">
        <v>296</v>
      </c>
    </row>
    <row r="131" spans="1:17" s="105" customFormat="1" ht="27.6" x14ac:dyDescent="0.3">
      <c r="A131" s="103" t="s">
        <v>69</v>
      </c>
      <c r="B131" s="103" t="s">
        <v>15</v>
      </c>
      <c r="C131" s="103">
        <v>1</v>
      </c>
      <c r="D131" s="103" t="s">
        <v>23</v>
      </c>
      <c r="E131" s="103" t="s">
        <v>150</v>
      </c>
      <c r="F131" s="103" t="s">
        <v>151</v>
      </c>
      <c r="G131" s="103" t="s">
        <v>435</v>
      </c>
      <c r="H131" s="103" t="s">
        <v>20</v>
      </c>
      <c r="I131" s="103" t="s">
        <v>436</v>
      </c>
      <c r="J131" s="113" t="s">
        <v>437</v>
      </c>
      <c r="K131" s="103" t="s">
        <v>438</v>
      </c>
      <c r="L131" s="103" t="s">
        <v>238</v>
      </c>
      <c r="M131" s="45">
        <v>3474267.47</v>
      </c>
      <c r="N131" s="45"/>
      <c r="O131" s="110">
        <v>45689</v>
      </c>
      <c r="P131" s="110" t="s">
        <v>439</v>
      </c>
      <c r="Q131" s="103"/>
    </row>
    <row r="132" spans="1:17" s="105" customFormat="1" ht="27.6" x14ac:dyDescent="0.3">
      <c r="A132" s="103" t="s">
        <v>69</v>
      </c>
      <c r="B132" s="103" t="s">
        <v>15</v>
      </c>
      <c r="C132" s="103">
        <v>1</v>
      </c>
      <c r="D132" s="103" t="s">
        <v>23</v>
      </c>
      <c r="E132" s="103" t="s">
        <v>150</v>
      </c>
      <c r="F132" s="103" t="s">
        <v>151</v>
      </c>
      <c r="G132" s="103" t="s">
        <v>435</v>
      </c>
      <c r="H132" s="103" t="s">
        <v>20</v>
      </c>
      <c r="I132" s="103" t="s">
        <v>440</v>
      </c>
      <c r="J132" s="114" t="s">
        <v>441</v>
      </c>
      <c r="K132" s="103" t="s">
        <v>438</v>
      </c>
      <c r="L132" s="103" t="s">
        <v>238</v>
      </c>
      <c r="M132" s="45">
        <v>150000</v>
      </c>
      <c r="N132" s="45"/>
      <c r="O132" s="110">
        <v>45748</v>
      </c>
      <c r="P132" s="110">
        <v>45839</v>
      </c>
      <c r="Q132" s="103"/>
    </row>
    <row r="133" spans="1:17" s="105" customFormat="1" ht="27.6" x14ac:dyDescent="0.3">
      <c r="A133" s="103" t="s">
        <v>69</v>
      </c>
      <c r="B133" s="103" t="s">
        <v>15</v>
      </c>
      <c r="C133" s="103">
        <v>1</v>
      </c>
      <c r="D133" s="103" t="s">
        <v>23</v>
      </c>
      <c r="E133" s="103" t="s">
        <v>150</v>
      </c>
      <c r="F133" s="103" t="s">
        <v>151</v>
      </c>
      <c r="G133" s="103" t="s">
        <v>435</v>
      </c>
      <c r="H133" s="103" t="s">
        <v>20</v>
      </c>
      <c r="I133" s="103" t="s">
        <v>442</v>
      </c>
      <c r="J133" s="115" t="s">
        <v>443</v>
      </c>
      <c r="K133" s="103" t="s">
        <v>438</v>
      </c>
      <c r="L133" s="103" t="s">
        <v>238</v>
      </c>
      <c r="M133" s="116">
        <v>1027016</v>
      </c>
      <c r="N133" s="45"/>
      <c r="O133" s="110">
        <v>45689</v>
      </c>
      <c r="P133" s="110">
        <v>46022</v>
      </c>
      <c r="Q133" s="103"/>
    </row>
    <row r="134" spans="1:17" s="105" customFormat="1" ht="27.6" x14ac:dyDescent="0.3">
      <c r="A134" s="103" t="s">
        <v>69</v>
      </c>
      <c r="B134" s="103" t="s">
        <v>15</v>
      </c>
      <c r="C134" s="103">
        <v>1</v>
      </c>
      <c r="D134" s="103" t="s">
        <v>23</v>
      </c>
      <c r="E134" s="103" t="s">
        <v>150</v>
      </c>
      <c r="F134" s="103" t="s">
        <v>151</v>
      </c>
      <c r="G134" s="103" t="s">
        <v>435</v>
      </c>
      <c r="H134" s="103" t="s">
        <v>20</v>
      </c>
      <c r="I134" s="103" t="s">
        <v>440</v>
      </c>
      <c r="J134" s="115" t="s">
        <v>444</v>
      </c>
      <c r="K134" s="103" t="s">
        <v>438</v>
      </c>
      <c r="L134" s="103" t="s">
        <v>238</v>
      </c>
      <c r="M134" s="45">
        <v>941000</v>
      </c>
      <c r="N134" s="45"/>
      <c r="O134" s="110">
        <v>45778</v>
      </c>
      <c r="P134" s="110">
        <v>46873</v>
      </c>
      <c r="Q134" s="103"/>
    </row>
    <row r="135" spans="1:17" s="105" customFormat="1" ht="27.6" x14ac:dyDescent="0.3">
      <c r="A135" s="103" t="s">
        <v>69</v>
      </c>
      <c r="B135" s="103" t="s">
        <v>15</v>
      </c>
      <c r="C135" s="103">
        <v>1</v>
      </c>
      <c r="D135" s="103" t="s">
        <v>23</v>
      </c>
      <c r="E135" s="103" t="s">
        <v>150</v>
      </c>
      <c r="F135" s="103" t="s">
        <v>151</v>
      </c>
      <c r="G135" s="103" t="s">
        <v>435</v>
      </c>
      <c r="H135" s="103" t="s">
        <v>20</v>
      </c>
      <c r="I135" s="103" t="s">
        <v>440</v>
      </c>
      <c r="J135" s="115" t="s">
        <v>445</v>
      </c>
      <c r="K135" s="103" t="s">
        <v>438</v>
      </c>
      <c r="L135" s="103" t="s">
        <v>238</v>
      </c>
      <c r="M135" s="45">
        <v>2322189.3199999998</v>
      </c>
      <c r="N135" s="45"/>
      <c r="O135" s="110">
        <v>45505</v>
      </c>
      <c r="P135" s="110">
        <v>46295</v>
      </c>
      <c r="Q135" s="103"/>
    </row>
    <row r="136" spans="1:17" s="105" customFormat="1" ht="27.6" x14ac:dyDescent="0.3">
      <c r="A136" s="103" t="s">
        <v>69</v>
      </c>
      <c r="B136" s="103" t="s">
        <v>15</v>
      </c>
      <c r="C136" s="103">
        <v>1</v>
      </c>
      <c r="D136" s="103" t="s">
        <v>23</v>
      </c>
      <c r="E136" s="103" t="s">
        <v>150</v>
      </c>
      <c r="F136" s="103" t="s">
        <v>151</v>
      </c>
      <c r="G136" s="103" t="s">
        <v>435</v>
      </c>
      <c r="H136" s="103" t="s">
        <v>20</v>
      </c>
      <c r="I136" s="103" t="s">
        <v>440</v>
      </c>
      <c r="J136" s="115" t="s">
        <v>446</v>
      </c>
      <c r="K136" s="103" t="s">
        <v>438</v>
      </c>
      <c r="L136" s="103" t="s">
        <v>238</v>
      </c>
      <c r="M136" s="45">
        <v>525000</v>
      </c>
      <c r="N136" s="45"/>
      <c r="O136" s="110">
        <v>45778</v>
      </c>
      <c r="P136" s="110">
        <v>46142</v>
      </c>
      <c r="Q136" s="103"/>
    </row>
    <row r="137" spans="1:17" s="105" customFormat="1" ht="27.6" x14ac:dyDescent="0.3">
      <c r="A137" s="103" t="s">
        <v>69</v>
      </c>
      <c r="B137" s="103" t="s">
        <v>15</v>
      </c>
      <c r="C137" s="103">
        <v>1</v>
      </c>
      <c r="D137" s="103" t="s">
        <v>23</v>
      </c>
      <c r="E137" s="103" t="s">
        <v>150</v>
      </c>
      <c r="F137" s="103" t="s">
        <v>151</v>
      </c>
      <c r="G137" s="103" t="s">
        <v>435</v>
      </c>
      <c r="H137" s="103" t="s">
        <v>20</v>
      </c>
      <c r="I137" s="103" t="s">
        <v>440</v>
      </c>
      <c r="J137" s="115" t="s">
        <v>447</v>
      </c>
      <c r="K137" s="103" t="s">
        <v>438</v>
      </c>
      <c r="L137" s="103" t="s">
        <v>238</v>
      </c>
      <c r="M137" s="45">
        <v>600000</v>
      </c>
      <c r="N137" s="45"/>
      <c r="O137" s="110">
        <v>45703</v>
      </c>
      <c r="P137" s="110">
        <v>46371</v>
      </c>
      <c r="Q137" s="103"/>
    </row>
    <row r="138" spans="1:17" s="105" customFormat="1" ht="27.6" x14ac:dyDescent="0.3">
      <c r="A138" s="103" t="s">
        <v>69</v>
      </c>
      <c r="B138" s="103" t="s">
        <v>448</v>
      </c>
      <c r="C138" s="103">
        <v>2</v>
      </c>
      <c r="D138" s="103" t="s">
        <v>18</v>
      </c>
      <c r="E138" s="103" t="s">
        <v>152</v>
      </c>
      <c r="F138" s="103" t="s">
        <v>151</v>
      </c>
      <c r="G138" s="103" t="s">
        <v>435</v>
      </c>
      <c r="H138" s="103" t="s">
        <v>20</v>
      </c>
      <c r="I138" s="103" t="s">
        <v>440</v>
      </c>
      <c r="J138" s="115" t="s">
        <v>449</v>
      </c>
      <c r="K138" s="103" t="s">
        <v>438</v>
      </c>
      <c r="L138" s="103" t="s">
        <v>238</v>
      </c>
      <c r="M138" s="45">
        <v>11353431</v>
      </c>
      <c r="N138" s="45"/>
      <c r="O138" s="110">
        <v>45809</v>
      </c>
      <c r="P138" s="110">
        <v>46476</v>
      </c>
      <c r="Q138" s="103"/>
    </row>
    <row r="139" spans="1:17" s="105" customFormat="1" ht="27.6" x14ac:dyDescent="0.3">
      <c r="A139" s="103" t="s">
        <v>69</v>
      </c>
      <c r="B139" s="103" t="s">
        <v>450</v>
      </c>
      <c r="C139" s="103">
        <v>3</v>
      </c>
      <c r="D139" s="103" t="s">
        <v>451</v>
      </c>
      <c r="E139" s="103" t="s">
        <v>154</v>
      </c>
      <c r="F139" s="103" t="s">
        <v>151</v>
      </c>
      <c r="G139" s="103" t="s">
        <v>435</v>
      </c>
      <c r="H139" s="103" t="s">
        <v>20</v>
      </c>
      <c r="I139" s="103" t="s">
        <v>440</v>
      </c>
      <c r="J139" s="115" t="s">
        <v>452</v>
      </c>
      <c r="K139" s="103" t="s">
        <v>438</v>
      </c>
      <c r="L139" s="103" t="s">
        <v>238</v>
      </c>
      <c r="M139" s="45">
        <v>300000</v>
      </c>
      <c r="N139" s="45"/>
      <c r="O139" s="110">
        <v>45717</v>
      </c>
      <c r="P139" s="110">
        <v>46326</v>
      </c>
      <c r="Q139" s="103"/>
    </row>
    <row r="140" spans="1:17" s="105" customFormat="1" ht="27.6" x14ac:dyDescent="0.3">
      <c r="A140" s="103" t="s">
        <v>69</v>
      </c>
      <c r="B140" s="103" t="s">
        <v>453</v>
      </c>
      <c r="C140" s="103">
        <v>4</v>
      </c>
      <c r="D140" s="103" t="s">
        <v>454</v>
      </c>
      <c r="E140" s="103" t="s">
        <v>455</v>
      </c>
      <c r="F140" s="103" t="s">
        <v>151</v>
      </c>
      <c r="G140" s="103" t="s">
        <v>435</v>
      </c>
      <c r="H140" s="103" t="s">
        <v>20</v>
      </c>
      <c r="I140" s="103" t="s">
        <v>440</v>
      </c>
      <c r="J140" s="115" t="s">
        <v>456</v>
      </c>
      <c r="K140" s="103" t="s">
        <v>438</v>
      </c>
      <c r="L140" s="103" t="s">
        <v>238</v>
      </c>
      <c r="M140" s="45">
        <v>7000000</v>
      </c>
      <c r="N140" s="45"/>
      <c r="O140" s="110">
        <v>45689</v>
      </c>
      <c r="P140" s="110">
        <v>47088</v>
      </c>
      <c r="Q140" s="103"/>
    </row>
    <row r="141" spans="1:17" s="105" customFormat="1" ht="27.6" x14ac:dyDescent="0.3">
      <c r="A141" s="103" t="s">
        <v>69</v>
      </c>
      <c r="B141" s="103" t="s">
        <v>457</v>
      </c>
      <c r="C141" s="103">
        <v>5</v>
      </c>
      <c r="D141" s="103" t="s">
        <v>458</v>
      </c>
      <c r="E141" s="103" t="s">
        <v>459</v>
      </c>
      <c r="F141" s="103" t="s">
        <v>151</v>
      </c>
      <c r="G141" s="103" t="s">
        <v>435</v>
      </c>
      <c r="H141" s="103" t="s">
        <v>20</v>
      </c>
      <c r="I141" s="103" t="s">
        <v>440</v>
      </c>
      <c r="J141" s="115" t="s">
        <v>460</v>
      </c>
      <c r="K141" s="103" t="s">
        <v>438</v>
      </c>
      <c r="L141" s="103" t="s">
        <v>238</v>
      </c>
      <c r="M141" s="45">
        <v>1000000</v>
      </c>
      <c r="N141" s="45"/>
      <c r="O141" s="110">
        <v>45689</v>
      </c>
      <c r="P141" s="110">
        <v>46357</v>
      </c>
      <c r="Q141" s="103"/>
    </row>
    <row r="142" spans="1:17" s="105" customFormat="1" ht="72" x14ac:dyDescent="0.3">
      <c r="A142" s="103" t="s">
        <v>69</v>
      </c>
      <c r="B142" s="103" t="s">
        <v>461</v>
      </c>
      <c r="C142" s="103">
        <v>6</v>
      </c>
      <c r="D142" s="103" t="s">
        <v>462</v>
      </c>
      <c r="E142" s="103" t="s">
        <v>463</v>
      </c>
      <c r="F142" s="103" t="s">
        <v>151</v>
      </c>
      <c r="G142" s="103" t="s">
        <v>435</v>
      </c>
      <c r="H142" s="103" t="s">
        <v>20</v>
      </c>
      <c r="I142" s="103" t="s">
        <v>440</v>
      </c>
      <c r="J142" s="117" t="s">
        <v>464</v>
      </c>
      <c r="K142" s="103" t="s">
        <v>438</v>
      </c>
      <c r="L142" s="103" t="s">
        <v>238</v>
      </c>
      <c r="M142" s="118">
        <v>11672699.390000001</v>
      </c>
      <c r="N142" s="119" t="s">
        <v>465</v>
      </c>
      <c r="O142" s="110">
        <v>44942</v>
      </c>
      <c r="P142" s="110">
        <v>47134</v>
      </c>
      <c r="Q142" s="120" t="s">
        <v>466</v>
      </c>
    </row>
    <row r="143" spans="1:17" s="105" customFormat="1" ht="28.8" x14ac:dyDescent="0.3">
      <c r="A143" s="103" t="s">
        <v>69</v>
      </c>
      <c r="B143" s="103" t="s">
        <v>467</v>
      </c>
      <c r="C143" s="103">
        <v>7</v>
      </c>
      <c r="D143" s="103" t="s">
        <v>468</v>
      </c>
      <c r="E143" s="103" t="s">
        <v>469</v>
      </c>
      <c r="F143" s="103" t="s">
        <v>151</v>
      </c>
      <c r="G143" s="103" t="s">
        <v>435</v>
      </c>
      <c r="H143" s="103" t="s">
        <v>20</v>
      </c>
      <c r="I143" s="103" t="s">
        <v>470</v>
      </c>
      <c r="J143" s="117" t="s">
        <v>471</v>
      </c>
      <c r="K143" s="103" t="s">
        <v>438</v>
      </c>
      <c r="L143" s="103" t="s">
        <v>238</v>
      </c>
      <c r="M143" s="121">
        <v>802226.5</v>
      </c>
      <c r="N143" s="122" t="s">
        <v>465</v>
      </c>
      <c r="O143" s="110">
        <v>45200</v>
      </c>
      <c r="P143" s="110">
        <v>45657</v>
      </c>
      <c r="Q143" s="122" t="s">
        <v>465</v>
      </c>
    </row>
    <row r="144" spans="1:17" s="105" customFormat="1" ht="72" x14ac:dyDescent="0.3">
      <c r="A144" s="103" t="s">
        <v>69</v>
      </c>
      <c r="B144" s="103" t="s">
        <v>472</v>
      </c>
      <c r="C144" s="103">
        <v>8</v>
      </c>
      <c r="D144" s="103" t="s">
        <v>473</v>
      </c>
      <c r="E144" s="103" t="s">
        <v>474</v>
      </c>
      <c r="F144" s="103" t="s">
        <v>151</v>
      </c>
      <c r="G144" s="103" t="s">
        <v>435</v>
      </c>
      <c r="H144" s="103" t="s">
        <v>20</v>
      </c>
      <c r="I144" s="103" t="s">
        <v>440</v>
      </c>
      <c r="J144" s="123" t="s">
        <v>475</v>
      </c>
      <c r="K144" s="103" t="s">
        <v>438</v>
      </c>
      <c r="L144" s="103" t="s">
        <v>238</v>
      </c>
      <c r="M144" s="121">
        <v>4698197.34</v>
      </c>
      <c r="N144" s="122" t="s">
        <v>465</v>
      </c>
      <c r="O144" s="110">
        <v>44895</v>
      </c>
      <c r="P144" s="110">
        <v>45626</v>
      </c>
      <c r="Q144" s="124" t="s">
        <v>476</v>
      </c>
    </row>
    <row r="145" spans="1:17" s="105" customFormat="1" ht="27.6" x14ac:dyDescent="0.3">
      <c r="A145" s="103" t="s">
        <v>69</v>
      </c>
      <c r="B145" s="103" t="s">
        <v>477</v>
      </c>
      <c r="C145" s="103">
        <v>9</v>
      </c>
      <c r="D145" s="103" t="s">
        <v>478</v>
      </c>
      <c r="E145" s="103" t="s">
        <v>479</v>
      </c>
      <c r="F145" s="103" t="s">
        <v>151</v>
      </c>
      <c r="G145" s="103" t="s">
        <v>435</v>
      </c>
      <c r="H145" s="103" t="s">
        <v>20</v>
      </c>
      <c r="I145" s="103" t="s">
        <v>440</v>
      </c>
      <c r="J145" s="123" t="s">
        <v>480</v>
      </c>
      <c r="K145" s="103" t="s">
        <v>438</v>
      </c>
      <c r="L145" s="103" t="s">
        <v>238</v>
      </c>
      <c r="M145" s="45">
        <v>6608008.4400000004</v>
      </c>
      <c r="N145" s="45"/>
      <c r="O145" s="110">
        <v>44903</v>
      </c>
      <c r="P145" s="110">
        <v>45998</v>
      </c>
      <c r="Q145" s="103"/>
    </row>
    <row r="146" spans="1:17" s="105" customFormat="1" ht="123" customHeight="1" x14ac:dyDescent="0.3">
      <c r="A146" s="103" t="s">
        <v>69</v>
      </c>
      <c r="B146" s="125" t="s">
        <v>15</v>
      </c>
      <c r="C146" s="103">
        <v>1</v>
      </c>
      <c r="D146" s="103" t="s">
        <v>18</v>
      </c>
      <c r="E146" s="103" t="s">
        <v>157</v>
      </c>
      <c r="F146" s="103" t="s">
        <v>158</v>
      </c>
      <c r="G146" s="103" t="s">
        <v>58</v>
      </c>
      <c r="H146" s="103" t="s">
        <v>101</v>
      </c>
      <c r="I146" s="103" t="s">
        <v>61</v>
      </c>
      <c r="J146" s="125" t="s">
        <v>481</v>
      </c>
      <c r="K146" s="125" t="s">
        <v>87</v>
      </c>
      <c r="L146" s="103" t="s">
        <v>238</v>
      </c>
      <c r="M146" s="45">
        <v>4000000</v>
      </c>
      <c r="N146" s="126">
        <v>3400000</v>
      </c>
      <c r="O146" s="103">
        <v>2025</v>
      </c>
      <c r="P146" s="103">
        <v>2025</v>
      </c>
      <c r="Q146" s="125" t="s">
        <v>482</v>
      </c>
    </row>
    <row r="147" spans="1:17" s="105" customFormat="1" ht="123" customHeight="1" x14ac:dyDescent="0.3">
      <c r="A147" s="103" t="s">
        <v>69</v>
      </c>
      <c r="B147" s="125" t="s">
        <v>15</v>
      </c>
      <c r="C147" s="103">
        <v>1</v>
      </c>
      <c r="D147" s="103" t="s">
        <v>18</v>
      </c>
      <c r="E147" s="103" t="s">
        <v>157</v>
      </c>
      <c r="F147" s="103" t="s">
        <v>158</v>
      </c>
      <c r="G147" s="103" t="s">
        <v>58</v>
      </c>
      <c r="H147" s="103" t="s">
        <v>101</v>
      </c>
      <c r="I147" s="103" t="s">
        <v>483</v>
      </c>
      <c r="J147" s="125" t="s">
        <v>484</v>
      </c>
      <c r="K147" s="125" t="s">
        <v>19</v>
      </c>
      <c r="L147" s="103" t="s">
        <v>238</v>
      </c>
      <c r="M147" s="45">
        <v>400000</v>
      </c>
      <c r="N147" s="126">
        <v>340000</v>
      </c>
      <c r="O147" s="103">
        <v>2025</v>
      </c>
      <c r="P147" s="103">
        <v>2025</v>
      </c>
      <c r="Q147" s="125" t="s">
        <v>482</v>
      </c>
    </row>
    <row r="148" spans="1:17" s="105" customFormat="1" ht="123" customHeight="1" x14ac:dyDescent="0.3">
      <c r="A148" s="103" t="s">
        <v>69</v>
      </c>
      <c r="B148" s="125" t="s">
        <v>15</v>
      </c>
      <c r="C148" s="103">
        <v>1</v>
      </c>
      <c r="D148" s="103" t="s">
        <v>18</v>
      </c>
      <c r="E148" s="103" t="s">
        <v>157</v>
      </c>
      <c r="F148" s="103" t="s">
        <v>158</v>
      </c>
      <c r="G148" s="103" t="s">
        <v>58</v>
      </c>
      <c r="H148" s="103" t="s">
        <v>101</v>
      </c>
      <c r="I148" s="103" t="s">
        <v>485</v>
      </c>
      <c r="J148" s="125" t="s">
        <v>486</v>
      </c>
      <c r="K148" s="125" t="s">
        <v>87</v>
      </c>
      <c r="L148" s="103" t="s">
        <v>238</v>
      </c>
      <c r="M148" s="45">
        <v>600000</v>
      </c>
      <c r="N148" s="126">
        <v>510000</v>
      </c>
      <c r="O148" s="103">
        <v>2025</v>
      </c>
      <c r="P148" s="103">
        <v>2025</v>
      </c>
      <c r="Q148" s="125" t="s">
        <v>482</v>
      </c>
    </row>
    <row r="149" spans="1:17" s="105" customFormat="1" ht="123" customHeight="1" x14ac:dyDescent="0.3">
      <c r="A149" s="103" t="s">
        <v>69</v>
      </c>
      <c r="B149" s="125" t="s">
        <v>15</v>
      </c>
      <c r="C149" s="103">
        <v>1</v>
      </c>
      <c r="D149" s="103" t="s">
        <v>18</v>
      </c>
      <c r="E149" s="103" t="s">
        <v>157</v>
      </c>
      <c r="F149" s="103" t="s">
        <v>158</v>
      </c>
      <c r="G149" s="103" t="s">
        <v>58</v>
      </c>
      <c r="H149" s="103" t="s">
        <v>101</v>
      </c>
      <c r="I149" s="103" t="s">
        <v>487</v>
      </c>
      <c r="J149" s="125" t="s">
        <v>488</v>
      </c>
      <c r="K149" s="125" t="s">
        <v>87</v>
      </c>
      <c r="L149" s="103" t="s">
        <v>238</v>
      </c>
      <c r="M149" s="45">
        <v>300000</v>
      </c>
      <c r="N149" s="126">
        <v>255000</v>
      </c>
      <c r="O149" s="103">
        <v>2025</v>
      </c>
      <c r="P149" s="103">
        <v>2025</v>
      </c>
      <c r="Q149" s="125" t="s">
        <v>482</v>
      </c>
    </row>
    <row r="150" spans="1:17" s="107" customFormat="1" ht="86.4" x14ac:dyDescent="0.3">
      <c r="A150" s="103" t="s">
        <v>69</v>
      </c>
      <c r="B150" s="103" t="s">
        <v>22</v>
      </c>
      <c r="C150" s="103">
        <v>4</v>
      </c>
      <c r="D150" s="103" t="s">
        <v>25</v>
      </c>
      <c r="E150" s="103" t="s">
        <v>203</v>
      </c>
      <c r="F150" s="103" t="s">
        <v>204</v>
      </c>
      <c r="G150" s="127" t="s">
        <v>256</v>
      </c>
      <c r="H150" s="128" t="s">
        <v>20</v>
      </c>
      <c r="I150" s="129" t="s">
        <v>257</v>
      </c>
      <c r="J150" s="130" t="s">
        <v>258</v>
      </c>
      <c r="K150" s="131" t="s">
        <v>88</v>
      </c>
      <c r="L150" s="103" t="s">
        <v>238</v>
      </c>
      <c r="M150" s="132">
        <v>2459683.46</v>
      </c>
      <c r="N150" s="132">
        <f>M150*0.85</f>
        <v>2090730.9409999999</v>
      </c>
      <c r="O150" s="103">
        <v>2024</v>
      </c>
      <c r="P150" s="103">
        <v>2029</v>
      </c>
      <c r="Q150" s="133" t="s">
        <v>296</v>
      </c>
    </row>
    <row r="151" spans="1:17" ht="96.6" x14ac:dyDescent="0.3">
      <c r="A151" s="30" t="s">
        <v>69</v>
      </c>
      <c r="B151" s="32" t="s">
        <v>15</v>
      </c>
      <c r="C151" s="2">
        <v>1</v>
      </c>
      <c r="D151" s="2" t="s">
        <v>23</v>
      </c>
      <c r="E151" s="2" t="s">
        <v>150</v>
      </c>
      <c r="F151" s="2" t="s">
        <v>151</v>
      </c>
      <c r="G151" s="134" t="s">
        <v>489</v>
      </c>
      <c r="H151" s="134" t="s">
        <v>20</v>
      </c>
      <c r="I151" s="135" t="s">
        <v>490</v>
      </c>
      <c r="J151" s="12" t="s">
        <v>491</v>
      </c>
      <c r="K151" s="135" t="s">
        <v>492</v>
      </c>
      <c r="L151" s="136" t="s">
        <v>238</v>
      </c>
      <c r="M151" s="137">
        <v>7000000</v>
      </c>
      <c r="N151" s="137">
        <v>5950000</v>
      </c>
      <c r="O151" s="136" t="s">
        <v>114</v>
      </c>
      <c r="P151" s="136" t="s">
        <v>121</v>
      </c>
      <c r="Q151" s="138" t="s">
        <v>271</v>
      </c>
    </row>
  </sheetData>
  <autoFilter ref="A1:W150" xr:uid="{00000000-0001-0000-0000-000000000000}"/>
  <mergeCells count="88">
    <mergeCell ref="A69:A72"/>
    <mergeCell ref="B69:B72"/>
    <mergeCell ref="C69:C72"/>
    <mergeCell ref="D69:D72"/>
    <mergeCell ref="E69:E72"/>
    <mergeCell ref="F76:F77"/>
    <mergeCell ref="N69:N72"/>
    <mergeCell ref="O69:O72"/>
    <mergeCell ref="P69:P72"/>
    <mergeCell ref="Q69:Q72"/>
    <mergeCell ref="G69:G72"/>
    <mergeCell ref="H69:H72"/>
    <mergeCell ref="I69:I72"/>
    <mergeCell ref="K69:K72"/>
    <mergeCell ref="L69:L72"/>
    <mergeCell ref="M69:M72"/>
    <mergeCell ref="F69:F72"/>
    <mergeCell ref="A76:A77"/>
    <mergeCell ref="B76:B77"/>
    <mergeCell ref="C76:C77"/>
    <mergeCell ref="D76:D77"/>
    <mergeCell ref="E76:E77"/>
    <mergeCell ref="M76:M77"/>
    <mergeCell ref="T69:T72"/>
    <mergeCell ref="U69:U72"/>
    <mergeCell ref="V69:V72"/>
    <mergeCell ref="W69:W72"/>
    <mergeCell ref="R69:R72"/>
    <mergeCell ref="S69:S72"/>
    <mergeCell ref="G76:G77"/>
    <mergeCell ref="H76:H77"/>
    <mergeCell ref="I76:I77"/>
    <mergeCell ref="K76:K77"/>
    <mergeCell ref="L76:L77"/>
    <mergeCell ref="T76:T77"/>
    <mergeCell ref="U76:U77"/>
    <mergeCell ref="V76:V77"/>
    <mergeCell ref="W76:W77"/>
    <mergeCell ref="A78:A79"/>
    <mergeCell ref="B78:B79"/>
    <mergeCell ref="C78:C79"/>
    <mergeCell ref="D78:D79"/>
    <mergeCell ref="E78:E79"/>
    <mergeCell ref="F78:F79"/>
    <mergeCell ref="N76:N77"/>
    <mergeCell ref="O76:O77"/>
    <mergeCell ref="P76:P77"/>
    <mergeCell ref="Q76:Q77"/>
    <mergeCell ref="R76:R77"/>
    <mergeCell ref="S76:S77"/>
    <mergeCell ref="F80:F81"/>
    <mergeCell ref="N78:N79"/>
    <mergeCell ref="O78:O79"/>
    <mergeCell ref="P78:P79"/>
    <mergeCell ref="Q78:Q79"/>
    <mergeCell ref="G78:G79"/>
    <mergeCell ref="H78:H79"/>
    <mergeCell ref="I78:I79"/>
    <mergeCell ref="K78:K79"/>
    <mergeCell ref="L78:L79"/>
    <mergeCell ref="M78:M79"/>
    <mergeCell ref="A80:A81"/>
    <mergeCell ref="B80:B81"/>
    <mergeCell ref="C80:C81"/>
    <mergeCell ref="D80:D81"/>
    <mergeCell ref="E80:E81"/>
    <mergeCell ref="M80:M81"/>
    <mergeCell ref="T78:T79"/>
    <mergeCell ref="U78:U79"/>
    <mergeCell ref="V78:V79"/>
    <mergeCell ref="W78:W79"/>
    <mergeCell ref="R78:R79"/>
    <mergeCell ref="S78:S79"/>
    <mergeCell ref="G80:G81"/>
    <mergeCell ref="H80:H81"/>
    <mergeCell ref="I80:I81"/>
    <mergeCell ref="K80:K81"/>
    <mergeCell ref="L80:L81"/>
    <mergeCell ref="T80:T81"/>
    <mergeCell ref="U80:U81"/>
    <mergeCell ref="V80:V81"/>
    <mergeCell ref="W80:W81"/>
    <mergeCell ref="N80:N81"/>
    <mergeCell ref="O80:O81"/>
    <mergeCell ref="P80:P81"/>
    <mergeCell ref="Q80:Q81"/>
    <mergeCell ref="R80:R81"/>
    <mergeCell ref="S80:S81"/>
  </mergeCells>
  <conditionalFormatting sqref="J133 J135:J140">
    <cfRule type="expression" dxfId="1" priority="1">
      <formula>$A133="ok"</formula>
    </cfRule>
    <cfRule type="expression" dxfId="0" priority="2">
      <formula>$A133="coordinar"</formula>
    </cfRule>
  </conditionalFormatting>
  <hyperlinks>
    <hyperlink ref="Q7" r:id="rId1" xr:uid="{00000000-0004-0000-0000-000097000000}"/>
    <hyperlink ref="Q17" r:id="rId2" xr:uid="{FE37BA17-7740-44DD-9FC6-A7088FF83846}"/>
    <hyperlink ref="Q3" r:id="rId3" xr:uid="{0D56525C-24EB-4346-B1FD-49DB5BF6D22E}"/>
    <hyperlink ref="Q28" r:id="rId4" xr:uid="{4763C7E7-7E16-4C1C-9E35-0EE861D19AB9}"/>
    <hyperlink ref="Q31" r:id="rId5" xr:uid="{AE029988-8775-40DA-984D-8B50225EAD95}"/>
    <hyperlink ref="Q12" r:id="rId6" xr:uid="{855A09C9-B31F-434D-AE76-1C5F520EAA28}"/>
    <hyperlink ref="Q2" r:id="rId7" xr:uid="{EC13A120-DDC4-46A8-8B7A-446E06C43F32}"/>
    <hyperlink ref="Q36" r:id="rId8" xr:uid="{DEF853DC-F994-4EBD-9803-8065E57463F3}"/>
    <hyperlink ref="Q37" r:id="rId9" xr:uid="{542715D8-AC0D-47CC-A3C3-54F76BC27B21}"/>
    <hyperlink ref="Q38" r:id="rId10" xr:uid="{B9F9DFFD-A06C-439C-91A0-CD2259EE29F3}"/>
    <hyperlink ref="Q46" r:id="rId11" xr:uid="{EC0A348D-BDA5-4441-9DF3-11265493E75F}"/>
    <hyperlink ref="Q45" r:id="rId12" xr:uid="{5CD54279-EB68-4B44-85B3-F53E40FE6374}"/>
    <hyperlink ref="Q48" r:id="rId13" xr:uid="{FE8532B4-BEDB-4443-8B25-0E7991641942}"/>
    <hyperlink ref="Q60" r:id="rId14" xr:uid="{CF0C1EB9-AA03-43F7-BEBA-F018BFBE9707}"/>
    <hyperlink ref="Q47" r:id="rId15" xr:uid="{3053C68F-573A-4FC9-BA70-80F65F4F61BA}"/>
    <hyperlink ref="Q54" r:id="rId16" xr:uid="{D33D3A9E-BD4B-4E6E-B14A-E92AC8646201}"/>
    <hyperlink ref="Q55" r:id="rId17" xr:uid="{52B81BD9-AFCD-4B56-BF3E-10E3E3711175}"/>
    <hyperlink ref="Q57" r:id="rId18" xr:uid="{6ED144C3-414A-4D5E-A837-F63BDD00E7EE}"/>
    <hyperlink ref="Q58" r:id="rId19" xr:uid="{368C785F-6193-49D5-ACDA-C16D44A0506D}"/>
    <hyperlink ref="Q59" r:id="rId20" xr:uid="{7EFED016-C4EE-4DEB-BCAA-DA7F2BD0473B}"/>
    <hyperlink ref="Q63" r:id="rId21" xr:uid="{1DAFED3D-0966-4CB3-9BCC-813B17762A30}"/>
    <hyperlink ref="Q64" r:id="rId22" xr:uid="{D61513F1-6FA0-4A77-87DD-FE0DD7346DDA}"/>
    <hyperlink ref="Q65" r:id="rId23" xr:uid="{DA3A4FD4-E7A9-4BC2-9115-9194CDD31216}"/>
    <hyperlink ref="Q49" r:id="rId24" xr:uid="{D4B7395B-0018-4016-B5B9-EB41C3225071}"/>
    <hyperlink ref="Q4" r:id="rId25" xr:uid="{3866B281-EAD3-40B1-9B63-0EF5E5431797}"/>
    <hyperlink ref="Q76" r:id="rId26" xr:uid="{EFBEAE01-BB04-45D3-A2DB-7D15AB2CCFD4}"/>
    <hyperlink ref="Q69" r:id="rId27" xr:uid="{8AD24CAF-0DE4-4642-85C9-E0CAA99B3E2B}"/>
    <hyperlink ref="Q68" r:id="rId28" xr:uid="{78DA4B04-13B8-4D2A-B138-B3B9F016F260}"/>
    <hyperlink ref="Q112" r:id="rId29" xr:uid="{6F8A127A-F761-41D0-B83B-79997CB03173}"/>
    <hyperlink ref="Q124" r:id="rId30" xr:uid="{37A56152-D8D9-4E3C-B0E9-44246315AE76}"/>
    <hyperlink ref="Q111" r:id="rId31" xr:uid="{1E6884DA-08B2-4882-A21B-332161002392}"/>
    <hyperlink ref="Q118" r:id="rId32" xr:uid="{3E3AB187-D0DC-4D94-8E23-B1DF9CBCEF93}"/>
    <hyperlink ref="Q119" r:id="rId33" xr:uid="{A7868593-2F54-4B86-9F9B-BE9D9471CA21}"/>
    <hyperlink ref="Q121" r:id="rId34" xr:uid="{602A23E5-C36C-4C61-A191-6B131CF3C787}"/>
    <hyperlink ref="Q122" r:id="rId35" xr:uid="{CB3FF548-C5CE-4196-B68B-565475446006}"/>
    <hyperlink ref="Q123" r:id="rId36" xr:uid="{50F6A831-25DB-42A7-9CB1-1BDCF6833EAB}"/>
    <hyperlink ref="Q127" r:id="rId37" xr:uid="{ABD442CB-7FC8-4190-A80E-712D86756234}"/>
    <hyperlink ref="Q128" r:id="rId38" xr:uid="{A1070428-E2F5-4366-9036-F9E52EEC8E44}"/>
    <hyperlink ref="Q129" r:id="rId39" xr:uid="{BAEC78C8-4615-46E7-BD14-B96B55182FF4}"/>
    <hyperlink ref="Q113" r:id="rId40" xr:uid="{B5924C10-02F9-4F40-8B40-DDEA744A5451}"/>
    <hyperlink ref="Q142" r:id="rId41" display="https://contrataciondelestado.es/wps/portal/!ut/p/b1/jZDLDoJADEW_hQ8gLQMzwhJ5ExTkpcyGkIhkEoGNMcavF4hb0O6anHObXuBQyQRVAwllOoUL8KF5iq55iHFo7lAB57vaLJ2TGRgqxvvURhImhzzxiIKoQdk3L9GLd3uFHCp7DuCs1pzYslyfoJ6pkxDZRcH8eSUTUE0AroyJm75Hv_4qQP7zqWppZVgmLAs8xMB37ahQ6KSzX_4Z-IJsJSzA1ovbRwgc_bFvf5XP5sYd6LmQeZreskD2OlOSPvsrz90!/" xr:uid="{DEC6128C-3CE8-4D2E-9BD0-82CD853B50B5}"/>
    <hyperlink ref="Q144" r:id="rId42" display="https://contrataciondelestado.es/wps/portal/!ut/p/b1/jZDLDoJADEW_hQ8gLQMzwhJ5ExTkpcyGkIhkEoGNMcavF4hb0O6anHObXuBQyQRVAwllOoUL8KF5iq55iHFo7lAB57vaLJ2TGRgqxvvURhImhzzxiIKoQdk3L9GLd3uFHKp4DuCs1pzYslyfoJ6pkxDZRcH8eSUTUE0AroyJm75Hv_4qQP7zqWppZVgmLAs8xMB37ahQ6KSzX_4Z-IJsJSzA1ovbRwgc_bFvf5XP5sYT6LmQeZreskD2OlOSPhT4ZGM!/" xr:uid="{7CA2B8B0-8EFC-4223-8786-299BD8D2C2BB}"/>
  </hyperlinks>
  <pageMargins left="0.7" right="0.7" top="0.75" bottom="0.75" header="0.3" footer="0.3"/>
  <pageSetup paperSize="9" orientation="portrait" r:id="rId4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Desplegables!$B$3:$B$4</xm:f>
          </x14:formula1>
          <xm:sqref>H4:H6 H12:H16 H18:H19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8"/>
  <sheetViews>
    <sheetView zoomScale="110" zoomScaleNormal="110" workbookViewId="0">
      <selection activeCell="A9" sqref="A9:B9"/>
    </sheetView>
  </sheetViews>
  <sheetFormatPr baseColWidth="10" defaultColWidth="9.109375" defaultRowHeight="13.2" x14ac:dyDescent="0.25"/>
  <cols>
    <col min="1" max="1" width="44" style="9" customWidth="1"/>
    <col min="2" max="2" width="173.6640625" style="9" customWidth="1"/>
    <col min="3" max="16384" width="9.109375" style="9"/>
  </cols>
  <sheetData>
    <row r="1" spans="1:2" ht="14.4" thickBot="1" x14ac:dyDescent="0.3">
      <c r="A1" s="1" t="s">
        <v>7</v>
      </c>
      <c r="B1" s="1" t="s">
        <v>6</v>
      </c>
    </row>
    <row r="2" spans="1:2" x14ac:dyDescent="0.25">
      <c r="A2" s="9" t="s">
        <v>138</v>
      </c>
      <c r="B2" s="13" t="s">
        <v>139</v>
      </c>
    </row>
    <row r="3" spans="1:2" x14ac:dyDescent="0.25">
      <c r="A3" s="13" t="s">
        <v>140</v>
      </c>
      <c r="B3" s="13" t="s">
        <v>141</v>
      </c>
    </row>
    <row r="4" spans="1:2" x14ac:dyDescent="0.25">
      <c r="A4" s="9" t="s">
        <v>142</v>
      </c>
      <c r="B4" s="9" t="s">
        <v>143</v>
      </c>
    </row>
    <row r="5" spans="1:2" x14ac:dyDescent="0.25">
      <c r="A5" s="9" t="s">
        <v>144</v>
      </c>
      <c r="B5" s="9" t="s">
        <v>145</v>
      </c>
    </row>
    <row r="6" spans="1:2" x14ac:dyDescent="0.25">
      <c r="A6" s="13" t="s">
        <v>146</v>
      </c>
      <c r="B6" s="13" t="s">
        <v>147</v>
      </c>
    </row>
    <row r="7" spans="1:2" x14ac:dyDescent="0.25">
      <c r="A7" s="13" t="s">
        <v>148</v>
      </c>
      <c r="B7" s="13" t="s">
        <v>149</v>
      </c>
    </row>
    <row r="8" spans="1:2" x14ac:dyDescent="0.25">
      <c r="A8" s="13" t="s">
        <v>150</v>
      </c>
      <c r="B8" s="13" t="s">
        <v>151</v>
      </c>
    </row>
    <row r="9" spans="1:2" x14ac:dyDescent="0.25">
      <c r="A9" s="9" t="s">
        <v>152</v>
      </c>
      <c r="B9" s="9" t="s">
        <v>153</v>
      </c>
    </row>
    <row r="10" spans="1:2" x14ac:dyDescent="0.25">
      <c r="A10" s="9" t="s">
        <v>154</v>
      </c>
      <c r="B10" s="10" t="s">
        <v>63</v>
      </c>
    </row>
    <row r="11" spans="1:2" x14ac:dyDescent="0.25">
      <c r="A11" s="13" t="s">
        <v>155</v>
      </c>
      <c r="B11" s="13" t="s">
        <v>156</v>
      </c>
    </row>
    <row r="12" spans="1:2" x14ac:dyDescent="0.25">
      <c r="A12" s="13" t="s">
        <v>157</v>
      </c>
      <c r="B12" s="13" t="s">
        <v>158</v>
      </c>
    </row>
    <row r="13" spans="1:2" x14ac:dyDescent="0.25">
      <c r="A13" s="13" t="s">
        <v>159</v>
      </c>
      <c r="B13" s="13" t="s">
        <v>160</v>
      </c>
    </row>
    <row r="14" spans="1:2" x14ac:dyDescent="0.25">
      <c r="A14" s="9" t="s">
        <v>161</v>
      </c>
      <c r="B14" s="9" t="s">
        <v>162</v>
      </c>
    </row>
    <row r="15" spans="1:2" x14ac:dyDescent="0.25">
      <c r="A15" s="9" t="s">
        <v>163</v>
      </c>
      <c r="B15" s="9" t="s">
        <v>164</v>
      </c>
    </row>
    <row r="16" spans="1:2" x14ac:dyDescent="0.25">
      <c r="A16" s="13" t="s">
        <v>165</v>
      </c>
      <c r="B16" s="13" t="s">
        <v>166</v>
      </c>
    </row>
    <row r="17" spans="1:2" x14ac:dyDescent="0.25">
      <c r="A17" s="13" t="s">
        <v>167</v>
      </c>
      <c r="B17" s="13" t="s">
        <v>168</v>
      </c>
    </row>
    <row r="18" spans="1:2" x14ac:dyDescent="0.25">
      <c r="A18" s="9" t="s">
        <v>169</v>
      </c>
      <c r="B18" s="9" t="s">
        <v>170</v>
      </c>
    </row>
    <row r="19" spans="1:2" x14ac:dyDescent="0.25">
      <c r="A19" s="13" t="s">
        <v>171</v>
      </c>
      <c r="B19" s="13" t="s">
        <v>172</v>
      </c>
    </row>
    <row r="20" spans="1:2" x14ac:dyDescent="0.25">
      <c r="A20" s="9" t="s">
        <v>173</v>
      </c>
      <c r="B20" s="9" t="s">
        <v>174</v>
      </c>
    </row>
    <row r="21" spans="1:2" x14ac:dyDescent="0.25">
      <c r="A21" s="13" t="s">
        <v>175</v>
      </c>
      <c r="B21" s="13" t="s">
        <v>176</v>
      </c>
    </row>
    <row r="22" spans="1:2" x14ac:dyDescent="0.25">
      <c r="A22" s="9" t="s">
        <v>177</v>
      </c>
      <c r="B22" s="9" t="s">
        <v>178</v>
      </c>
    </row>
    <row r="23" spans="1:2" x14ac:dyDescent="0.25">
      <c r="A23" s="9" t="s">
        <v>179</v>
      </c>
      <c r="B23" s="9" t="s">
        <v>180</v>
      </c>
    </row>
    <row r="24" spans="1:2" x14ac:dyDescent="0.25">
      <c r="A24" s="9" t="s">
        <v>181</v>
      </c>
      <c r="B24" s="9" t="s">
        <v>182</v>
      </c>
    </row>
    <row r="25" spans="1:2" x14ac:dyDescent="0.25">
      <c r="A25" s="9" t="s">
        <v>183</v>
      </c>
      <c r="B25" s="9" t="s">
        <v>184</v>
      </c>
    </row>
    <row r="26" spans="1:2" x14ac:dyDescent="0.25">
      <c r="A26" s="9" t="s">
        <v>185</v>
      </c>
      <c r="B26" s="9" t="s">
        <v>186</v>
      </c>
    </row>
    <row r="27" spans="1:2" x14ac:dyDescent="0.25">
      <c r="A27" s="13" t="s">
        <v>187</v>
      </c>
      <c r="B27" s="13" t="s">
        <v>188</v>
      </c>
    </row>
    <row r="28" spans="1:2" x14ac:dyDescent="0.25">
      <c r="A28" s="13" t="s">
        <v>189</v>
      </c>
      <c r="B28" s="13" t="s">
        <v>190</v>
      </c>
    </row>
    <row r="29" spans="1:2" x14ac:dyDescent="0.25">
      <c r="A29" s="9" t="s">
        <v>191</v>
      </c>
      <c r="B29" s="9" t="s">
        <v>192</v>
      </c>
    </row>
    <row r="30" spans="1:2" x14ac:dyDescent="0.25">
      <c r="A30" s="13" t="s">
        <v>193</v>
      </c>
      <c r="B30" s="13" t="s">
        <v>194</v>
      </c>
    </row>
    <row r="31" spans="1:2" x14ac:dyDescent="0.25">
      <c r="A31" s="9" t="s">
        <v>195</v>
      </c>
      <c r="B31" s="9" t="s">
        <v>196</v>
      </c>
    </row>
    <row r="32" spans="1:2" x14ac:dyDescent="0.25">
      <c r="A32" s="9" t="s">
        <v>197</v>
      </c>
      <c r="B32" s="9" t="s">
        <v>198</v>
      </c>
    </row>
    <row r="33" spans="1:2" x14ac:dyDescent="0.25">
      <c r="A33" s="9" t="s">
        <v>199</v>
      </c>
      <c r="B33" s="9" t="s">
        <v>200</v>
      </c>
    </row>
    <row r="34" spans="1:2" x14ac:dyDescent="0.25">
      <c r="A34" s="13" t="s">
        <v>201</v>
      </c>
      <c r="B34" s="13" t="s">
        <v>202</v>
      </c>
    </row>
    <row r="35" spans="1:2" x14ac:dyDescent="0.25">
      <c r="A35" s="13" t="s">
        <v>203</v>
      </c>
      <c r="B35" s="13" t="s">
        <v>204</v>
      </c>
    </row>
    <row r="36" spans="1:2" x14ac:dyDescent="0.25">
      <c r="A36" s="13" t="s">
        <v>205</v>
      </c>
      <c r="B36" s="13" t="s">
        <v>206</v>
      </c>
    </row>
    <row r="37" spans="1:2" x14ac:dyDescent="0.25">
      <c r="A37" s="9" t="s">
        <v>207</v>
      </c>
      <c r="B37" s="9" t="s">
        <v>208</v>
      </c>
    </row>
    <row r="38" spans="1:2" x14ac:dyDescent="0.25">
      <c r="A38" s="9" t="s">
        <v>209</v>
      </c>
      <c r="B38" s="9" t="s">
        <v>210</v>
      </c>
    </row>
  </sheetData>
  <printOptions horizontalCentered="1"/>
  <pageMargins left="0.70866141732283472" right="0.70866141732283472" top="0.56000000000000005" bottom="0.74803149606299213" header="0.31496062992125984" footer="0.31496062992125984"/>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
  <sheetViews>
    <sheetView workbookViewId="0">
      <selection activeCell="C4" sqref="C4"/>
    </sheetView>
  </sheetViews>
  <sheetFormatPr baseColWidth="10" defaultRowHeight="14.4" x14ac:dyDescent="0.3"/>
  <cols>
    <col min="5" max="5" width="29.44140625" bestFit="1" customWidth="1"/>
  </cols>
  <sheetData>
    <row r="1" spans="1:5" x14ac:dyDescent="0.3">
      <c r="A1" s="6" t="s">
        <v>98</v>
      </c>
      <c r="B1" s="6" t="s">
        <v>97</v>
      </c>
      <c r="C1" s="6" t="s">
        <v>96</v>
      </c>
      <c r="D1" s="6" t="s">
        <v>95</v>
      </c>
    </row>
    <row r="2" spans="1:5" x14ac:dyDescent="0.3">
      <c r="A2" s="3" t="s">
        <v>89</v>
      </c>
      <c r="B2" s="5" t="s">
        <v>94</v>
      </c>
      <c r="C2" s="4" t="s">
        <v>73</v>
      </c>
      <c r="D2" s="3">
        <v>2</v>
      </c>
      <c r="E2" t="str">
        <f>B2&amp;" - "&amp;C2</f>
        <v>ES43 - Extremadura</v>
      </c>
    </row>
    <row r="3" spans="1:5" x14ac:dyDescent="0.3">
      <c r="A3" s="3" t="s">
        <v>89</v>
      </c>
      <c r="B3" s="5" t="s">
        <v>93</v>
      </c>
      <c r="C3" s="4" t="s">
        <v>92</v>
      </c>
      <c r="D3" s="3">
        <v>3</v>
      </c>
      <c r="E3" t="str">
        <f t="shared" ref="E3:E4" si="0">B3&amp;" - "&amp;C3</f>
        <v>ES431 - Badajoz</v>
      </c>
    </row>
    <row r="4" spans="1:5" x14ac:dyDescent="0.3">
      <c r="A4" s="3" t="s">
        <v>89</v>
      </c>
      <c r="B4" s="5" t="s">
        <v>91</v>
      </c>
      <c r="C4" s="4" t="s">
        <v>90</v>
      </c>
      <c r="D4" s="3">
        <v>3</v>
      </c>
      <c r="E4" t="str">
        <f t="shared" si="0"/>
        <v>ES432 - Cáceres</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44"/>
  <sheetViews>
    <sheetView workbookViewId="0">
      <selection activeCell="G20" sqref="G20"/>
    </sheetView>
  </sheetViews>
  <sheetFormatPr baseColWidth="10" defaultRowHeight="14.4" x14ac:dyDescent="0.3"/>
  <cols>
    <col min="2" max="2" width="21.33203125" bestFit="1" customWidth="1"/>
    <col min="3" max="3" width="18.33203125" bestFit="1" customWidth="1"/>
  </cols>
  <sheetData>
    <row r="2" spans="2:3" x14ac:dyDescent="0.3">
      <c r="B2" s="7" t="s">
        <v>99</v>
      </c>
      <c r="C2" s="7" t="s">
        <v>100</v>
      </c>
    </row>
    <row r="3" spans="2:3" x14ac:dyDescent="0.3">
      <c r="B3" t="s">
        <v>20</v>
      </c>
      <c r="C3" s="8">
        <v>2024</v>
      </c>
    </row>
    <row r="4" spans="2:3" x14ac:dyDescent="0.3">
      <c r="B4" t="s">
        <v>101</v>
      </c>
      <c r="C4" t="s">
        <v>102</v>
      </c>
    </row>
    <row r="5" spans="2:3" x14ac:dyDescent="0.3">
      <c r="C5" t="s">
        <v>103</v>
      </c>
    </row>
    <row r="6" spans="2:3" x14ac:dyDescent="0.3">
      <c r="C6" t="s">
        <v>104</v>
      </c>
    </row>
    <row r="7" spans="2:3" x14ac:dyDescent="0.3">
      <c r="C7" t="s">
        <v>105</v>
      </c>
    </row>
    <row r="8" spans="2:3" x14ac:dyDescent="0.3">
      <c r="C8" t="s">
        <v>106</v>
      </c>
    </row>
    <row r="9" spans="2:3" x14ac:dyDescent="0.3">
      <c r="C9" t="s">
        <v>107</v>
      </c>
    </row>
    <row r="10" spans="2:3" x14ac:dyDescent="0.3">
      <c r="C10" s="8">
        <v>2025</v>
      </c>
    </row>
    <row r="11" spans="2:3" x14ac:dyDescent="0.3">
      <c r="C11" t="s">
        <v>108</v>
      </c>
    </row>
    <row r="12" spans="2:3" x14ac:dyDescent="0.3">
      <c r="C12" t="s">
        <v>109</v>
      </c>
    </row>
    <row r="13" spans="2:3" x14ac:dyDescent="0.3">
      <c r="C13" t="s">
        <v>110</v>
      </c>
    </row>
    <row r="14" spans="2:3" x14ac:dyDescent="0.3">
      <c r="C14" t="s">
        <v>111</v>
      </c>
    </row>
    <row r="15" spans="2:3" x14ac:dyDescent="0.3">
      <c r="C15" t="s">
        <v>112</v>
      </c>
    </row>
    <row r="16" spans="2:3" x14ac:dyDescent="0.3">
      <c r="C16" t="s">
        <v>113</v>
      </c>
    </row>
    <row r="17" spans="3:3" x14ac:dyDescent="0.3">
      <c r="C17" s="8">
        <v>2026</v>
      </c>
    </row>
    <row r="18" spans="3:3" x14ac:dyDescent="0.3">
      <c r="C18" t="s">
        <v>114</v>
      </c>
    </row>
    <row r="19" spans="3:3" x14ac:dyDescent="0.3">
      <c r="C19" t="s">
        <v>115</v>
      </c>
    </row>
    <row r="20" spans="3:3" x14ac:dyDescent="0.3">
      <c r="C20" t="s">
        <v>116</v>
      </c>
    </row>
    <row r="21" spans="3:3" x14ac:dyDescent="0.3">
      <c r="C21" t="s">
        <v>117</v>
      </c>
    </row>
    <row r="22" spans="3:3" x14ac:dyDescent="0.3">
      <c r="C22" t="s">
        <v>118</v>
      </c>
    </row>
    <row r="23" spans="3:3" x14ac:dyDescent="0.3">
      <c r="C23" t="s">
        <v>119</v>
      </c>
    </row>
    <row r="24" spans="3:3" x14ac:dyDescent="0.3">
      <c r="C24" s="8">
        <v>2027</v>
      </c>
    </row>
    <row r="25" spans="3:3" x14ac:dyDescent="0.3">
      <c r="C25" t="s">
        <v>120</v>
      </c>
    </row>
    <row r="26" spans="3:3" x14ac:dyDescent="0.3">
      <c r="C26" t="s">
        <v>121</v>
      </c>
    </row>
    <row r="27" spans="3:3" x14ac:dyDescent="0.3">
      <c r="C27" t="s">
        <v>122</v>
      </c>
    </row>
    <row r="28" spans="3:3" x14ac:dyDescent="0.3">
      <c r="C28" t="s">
        <v>123</v>
      </c>
    </row>
    <row r="29" spans="3:3" x14ac:dyDescent="0.3">
      <c r="C29" t="s">
        <v>124</v>
      </c>
    </row>
    <row r="30" spans="3:3" x14ac:dyDescent="0.3">
      <c r="C30" t="s">
        <v>125</v>
      </c>
    </row>
    <row r="31" spans="3:3" x14ac:dyDescent="0.3">
      <c r="C31" s="8">
        <v>2028</v>
      </c>
    </row>
    <row r="32" spans="3:3" x14ac:dyDescent="0.3">
      <c r="C32" t="s">
        <v>126</v>
      </c>
    </row>
    <row r="33" spans="3:3" x14ac:dyDescent="0.3">
      <c r="C33" t="s">
        <v>127</v>
      </c>
    </row>
    <row r="34" spans="3:3" x14ac:dyDescent="0.3">
      <c r="C34" t="s">
        <v>128</v>
      </c>
    </row>
    <row r="35" spans="3:3" x14ac:dyDescent="0.3">
      <c r="C35" t="s">
        <v>129</v>
      </c>
    </row>
    <row r="36" spans="3:3" x14ac:dyDescent="0.3">
      <c r="C36" t="s">
        <v>130</v>
      </c>
    </row>
    <row r="37" spans="3:3" x14ac:dyDescent="0.3">
      <c r="C37" t="s">
        <v>131</v>
      </c>
    </row>
    <row r="38" spans="3:3" x14ac:dyDescent="0.3">
      <c r="C38" s="8">
        <v>2029</v>
      </c>
    </row>
    <row r="39" spans="3:3" x14ac:dyDescent="0.3">
      <c r="C39" t="s">
        <v>132</v>
      </c>
    </row>
    <row r="40" spans="3:3" x14ac:dyDescent="0.3">
      <c r="C40" t="s">
        <v>133</v>
      </c>
    </row>
    <row r="41" spans="3:3" x14ac:dyDescent="0.3">
      <c r="C41" t="s">
        <v>134</v>
      </c>
    </row>
    <row r="42" spans="3:3" x14ac:dyDescent="0.3">
      <c r="C42" t="s">
        <v>135</v>
      </c>
    </row>
    <row r="43" spans="3:3" x14ac:dyDescent="0.3">
      <c r="C43" t="s">
        <v>136</v>
      </c>
    </row>
    <row r="44" spans="3:3" x14ac:dyDescent="0.3">
      <c r="C44" t="s">
        <v>137</v>
      </c>
    </row>
  </sheetData>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80B374413AB84AB780A6F11C807D4E" ma:contentTypeVersion="19" ma:contentTypeDescription="Crear nuevo documento." ma:contentTypeScope="" ma:versionID="f174767b2faca4bbec34f6245e02cc90">
  <xsd:schema xmlns:xsd="http://www.w3.org/2001/XMLSchema" xmlns:xs="http://www.w3.org/2001/XMLSchema" xmlns:p="http://schemas.microsoft.com/office/2006/metadata/properties" xmlns:ns2="98d60e7c-bca7-40fe-94fd-8ce57f0b4d00" xmlns:ns3="05b120b6-395e-42ed-861a-8a4f5f8638c4" targetNamespace="http://schemas.microsoft.com/office/2006/metadata/properties" ma:root="true" ma:fieldsID="7f372b8b8df6c53f8b67b53f83eb3304" ns2:_="" ns3:_="">
    <xsd:import namespace="98d60e7c-bca7-40fe-94fd-8ce57f0b4d00"/>
    <xsd:import namespace="05b120b6-395e-42ed-861a-8a4f5f8638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hipervinculo"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d60e7c-bca7-40fe-94fd-8ce57f0b4d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6b1f72f-9c07-4021-8abb-002c1b253569" ma:termSetId="09814cd3-568e-fe90-9814-8d621ff8fb84" ma:anchorId="fba54fb3-c3e1-fe81-a776-ca4b69148c4d" ma:open="true" ma:isKeyword="false">
      <xsd:complexType>
        <xsd:sequence>
          <xsd:element ref="pc:Terms" minOccurs="0" maxOccurs="1"/>
        </xsd:sequence>
      </xsd:complexType>
    </xsd:element>
    <xsd:element name="hipervinculo" ma:index="24" nillable="true" ma:displayName="hipervinculo" ma:format="Hyperlink" ma:internalName="hipervinculo">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b120b6-395e-42ed-861a-8a4f5f8638c4"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8df35e2-ee69-4a51-adb5-affcaa612d05}" ma:internalName="TaxCatchAll" ma:showField="CatchAllData" ma:web="05b120b6-395e-42ed-861a-8a4f5f8638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40C85-A301-4684-BB37-A01256E17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d60e7c-bca7-40fe-94fd-8ce57f0b4d00"/>
    <ds:schemaRef ds:uri="05b120b6-395e-42ed-861a-8a4f5f863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E6ED11-3B60-429B-91EA-D19630DA00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Convocatorias FEDER</vt:lpstr>
      <vt:lpstr>Tipos de acción</vt:lpstr>
      <vt:lpstr>NUTS</vt:lpstr>
      <vt:lpstr>Desplegables</vt:lpstr>
      <vt:lpstr>'Tipos de acción'!Títulos_a_imprimir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BURUCHAGA MARTIN, M. JOSEFA</dc:creator>
  <cp:lastModifiedBy>Javier Aza Donoso</cp:lastModifiedBy>
  <dcterms:created xsi:type="dcterms:W3CDTF">2023-04-18T07:55:56Z</dcterms:created>
  <dcterms:modified xsi:type="dcterms:W3CDTF">2024-09-06T08:14:53Z</dcterms:modified>
</cp:coreProperties>
</file>